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0BEA897-A512-4A5B-985A-0F0F897D630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č. 1 střednědobý výhled" sheetId="1" r:id="rId1"/>
    <sheet name="č. 2 návrh rozpočtu" sheetId="2" r:id="rId2"/>
    <sheet name="č.2 a návrh rozpočtu podrobný" sheetId="8" r:id="rId3"/>
    <sheet name="č.3 rozpočet fondů" sheetId="3" r:id="rId4"/>
    <sheet name="č.4 odpisový plán" sheetId="4" r:id="rId5"/>
    <sheet name="č.5 plnění rozpočtu" sheetId="5" r:id="rId6"/>
  </sheets>
  <definedNames>
    <definedName name="_xlnm.Print_Titles" localSheetId="2">'č.2 a návrh rozpočtu podrobný'!$4:$4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5" l="1"/>
  <c r="B7" i="1"/>
  <c r="C7" i="1"/>
  <c r="D7" i="1"/>
  <c r="C14" i="1"/>
  <c r="D14" i="1"/>
  <c r="J108" i="8"/>
  <c r="I108" i="8"/>
  <c r="H108" i="8"/>
  <c r="G108" i="8"/>
  <c r="F108" i="8"/>
  <c r="E108" i="8"/>
  <c r="D108" i="8"/>
  <c r="J106" i="8"/>
  <c r="J99" i="8" s="1"/>
  <c r="I106" i="8"/>
  <c r="G106" i="8"/>
  <c r="G99" i="8" s="1"/>
  <c r="F106" i="8"/>
  <c r="F99" i="8" s="1"/>
  <c r="E106" i="8"/>
  <c r="E99" i="8" s="1"/>
  <c r="D106" i="8"/>
  <c r="D99" i="8" s="1"/>
  <c r="H105" i="8"/>
  <c r="H102" i="8"/>
  <c r="H101" i="8"/>
  <c r="I99" i="8"/>
  <c r="J97" i="8"/>
  <c r="I97" i="8"/>
  <c r="H97" i="8"/>
  <c r="G97" i="8"/>
  <c r="F97" i="8"/>
  <c r="E97" i="8"/>
  <c r="D97" i="8"/>
  <c r="J89" i="8"/>
  <c r="I89" i="8"/>
  <c r="H89" i="8"/>
  <c r="G89" i="8"/>
  <c r="F89" i="8"/>
  <c r="E89" i="8"/>
  <c r="D89" i="8"/>
  <c r="J87" i="8"/>
  <c r="J79" i="8" s="1"/>
  <c r="I87" i="8"/>
  <c r="I79" i="8" s="1"/>
  <c r="H87" i="8"/>
  <c r="H79" i="8" s="1"/>
  <c r="G87" i="8"/>
  <c r="G79" i="8" s="1"/>
  <c r="F87" i="8"/>
  <c r="F79" i="8" s="1"/>
  <c r="E87" i="8"/>
  <c r="E79" i="8" s="1"/>
  <c r="D87" i="8"/>
  <c r="D79" i="8" s="1"/>
  <c r="J74" i="8"/>
  <c r="I74" i="8"/>
  <c r="H74" i="8"/>
  <c r="G74" i="8"/>
  <c r="F74" i="8"/>
  <c r="E74" i="8"/>
  <c r="D74" i="8"/>
  <c r="J69" i="8"/>
  <c r="I69" i="8"/>
  <c r="H69" i="8"/>
  <c r="G69" i="8"/>
  <c r="F69" i="8"/>
  <c r="E69" i="8"/>
  <c r="D69" i="8"/>
  <c r="J65" i="8"/>
  <c r="I65" i="8"/>
  <c r="H65" i="8"/>
  <c r="G65" i="8"/>
  <c r="F65" i="8"/>
  <c r="E65" i="8"/>
  <c r="D65" i="8"/>
  <c r="J60" i="8"/>
  <c r="I60" i="8"/>
  <c r="H60" i="8"/>
  <c r="G60" i="8"/>
  <c r="F60" i="8"/>
  <c r="E60" i="8"/>
  <c r="D60" i="8"/>
  <c r="J53" i="8"/>
  <c r="J49" i="8" s="1"/>
  <c r="I53" i="8"/>
  <c r="H53" i="8"/>
  <c r="H49" i="8" s="1"/>
  <c r="G53" i="8"/>
  <c r="G49" i="8" s="1"/>
  <c r="F53" i="8"/>
  <c r="F49" i="8" s="1"/>
  <c r="E53" i="8"/>
  <c r="E49" i="8" s="1"/>
  <c r="D53" i="8"/>
  <c r="D49" i="8" s="1"/>
  <c r="I49" i="8"/>
  <c r="J40" i="8"/>
  <c r="I40" i="8"/>
  <c r="H40" i="8"/>
  <c r="G40" i="8"/>
  <c r="F40" i="8"/>
  <c r="E40" i="8"/>
  <c r="D40" i="8"/>
  <c r="J36" i="8"/>
  <c r="I36" i="8"/>
  <c r="H36" i="8"/>
  <c r="G36" i="8"/>
  <c r="F36" i="8"/>
  <c r="E36" i="8"/>
  <c r="D36" i="8"/>
  <c r="J31" i="8"/>
  <c r="J28" i="8" s="1"/>
  <c r="I31" i="8"/>
  <c r="I28" i="8" s="1"/>
  <c r="H31" i="8"/>
  <c r="H28" i="8" s="1"/>
  <c r="G31" i="8"/>
  <c r="G28" i="8" s="1"/>
  <c r="F31" i="8"/>
  <c r="F28" i="8" s="1"/>
  <c r="E31" i="8"/>
  <c r="E28" i="8" s="1"/>
  <c r="D31" i="8"/>
  <c r="D28" i="8" s="1"/>
  <c r="J27" i="8"/>
  <c r="J20" i="8" s="1"/>
  <c r="I27" i="8"/>
  <c r="I20" i="8" s="1"/>
  <c r="H27" i="8"/>
  <c r="H20" i="8" s="1"/>
  <c r="G27" i="8"/>
  <c r="G20" i="8" s="1"/>
  <c r="F27" i="8"/>
  <c r="F20" i="8" s="1"/>
  <c r="E27" i="8"/>
  <c r="E20" i="8" s="1"/>
  <c r="D27" i="8"/>
  <c r="D20" i="8" s="1"/>
  <c r="J17" i="8"/>
  <c r="I17" i="8"/>
  <c r="H17" i="8"/>
  <c r="G17" i="8"/>
  <c r="F17" i="8"/>
  <c r="E17" i="8"/>
  <c r="D17" i="8"/>
  <c r="J13" i="8"/>
  <c r="I13" i="8"/>
  <c r="H13" i="8"/>
  <c r="G13" i="8"/>
  <c r="F13" i="8"/>
  <c r="E13" i="8"/>
  <c r="D13" i="8"/>
  <c r="J6" i="8" l="1"/>
  <c r="I64" i="8"/>
  <c r="I6" i="8"/>
  <c r="I5" i="8"/>
  <c r="J5" i="8"/>
  <c r="J64" i="8"/>
  <c r="J107" i="8" s="1"/>
  <c r="J111" i="8" s="1"/>
  <c r="H106" i="8"/>
  <c r="H99" i="8" s="1"/>
  <c r="H64" i="8" s="1"/>
  <c r="H6" i="8"/>
  <c r="H5" i="8" s="1"/>
  <c r="D64" i="8"/>
  <c r="D6" i="8"/>
  <c r="D5" i="8" s="1"/>
  <c r="G64" i="8"/>
  <c r="G6" i="8"/>
  <c r="G5" i="8" s="1"/>
  <c r="F64" i="8"/>
  <c r="F6" i="8"/>
  <c r="F5" i="8" s="1"/>
  <c r="E64" i="8"/>
  <c r="E6" i="8"/>
  <c r="E5" i="8" s="1"/>
  <c r="I107" i="8"/>
  <c r="I111" i="8" s="1"/>
  <c r="H64" i="5"/>
  <c r="H65" i="5" s="1"/>
  <c r="F64" i="5"/>
  <c r="C64" i="5"/>
  <c r="C65" i="5" s="1"/>
  <c r="B64" i="5"/>
  <c r="B65" i="5" s="1"/>
  <c r="H51" i="5"/>
  <c r="H52" i="5" s="1"/>
  <c r="G51" i="5"/>
  <c r="G52" i="5" s="1"/>
  <c r="F51" i="5"/>
  <c r="F52" i="5" s="1"/>
  <c r="E51" i="5"/>
  <c r="E52" i="5" s="1"/>
  <c r="C51" i="5"/>
  <c r="C52" i="5" s="1"/>
  <c r="B51" i="5"/>
  <c r="B52" i="5" s="1"/>
  <c r="D50" i="5"/>
  <c r="H37" i="5"/>
  <c r="G37" i="5"/>
  <c r="F37" i="5"/>
  <c r="F38" i="5" s="1"/>
  <c r="E37" i="5"/>
  <c r="C37" i="5"/>
  <c r="B37" i="5"/>
  <c r="B38" i="5" s="1"/>
  <c r="D36" i="5"/>
  <c r="G17" i="5"/>
  <c r="F17" i="5"/>
  <c r="E17" i="5"/>
  <c r="C17" i="5"/>
  <c r="B17" i="5"/>
  <c r="D16" i="5"/>
  <c r="C67" i="5" l="1"/>
  <c r="C71" i="5" s="1"/>
  <c r="H67" i="5"/>
  <c r="H71" i="5" s="1"/>
  <c r="G67" i="5"/>
  <c r="G71" i="5" s="1"/>
  <c r="H107" i="8"/>
  <c r="H111" i="8" s="1"/>
  <c r="D107" i="8"/>
  <c r="D111" i="8" s="1"/>
  <c r="G107" i="8"/>
  <c r="G111" i="8" s="1"/>
  <c r="F107" i="8"/>
  <c r="F111" i="8" s="1"/>
  <c r="E107" i="8"/>
  <c r="E111" i="8" s="1"/>
  <c r="C38" i="5"/>
  <c r="H38" i="5"/>
  <c r="D37" i="5"/>
  <c r="D38" i="5" s="1"/>
  <c r="D51" i="5"/>
  <c r="D52" i="5" s="1"/>
  <c r="D64" i="5"/>
  <c r="D65" i="5" s="1"/>
  <c r="D17" i="5"/>
  <c r="B67" i="5"/>
  <c r="B71" i="5" s="1"/>
  <c r="F67" i="5"/>
  <c r="F71" i="5" s="1"/>
  <c r="D67" i="5" l="1"/>
  <c r="D71" i="5" s="1"/>
  <c r="B34" i="3"/>
  <c r="B39" i="3"/>
  <c r="E44" i="3"/>
  <c r="E35" i="3"/>
  <c r="B41" i="3" l="1"/>
  <c r="E46" i="3"/>
  <c r="G66" i="2"/>
  <c r="G67" i="2" s="1"/>
  <c r="F66" i="2"/>
  <c r="E66" i="2"/>
  <c r="D66" i="2"/>
  <c r="C66" i="2"/>
  <c r="B66" i="2"/>
  <c r="G53" i="2"/>
  <c r="G54" i="2" s="1"/>
  <c r="F53" i="2"/>
  <c r="F54" i="2" s="1"/>
  <c r="E53" i="2"/>
  <c r="E54" i="2" s="1"/>
  <c r="D53" i="2"/>
  <c r="D54" i="2" s="1"/>
  <c r="C53" i="2"/>
  <c r="C54" i="2" s="1"/>
  <c r="B53" i="2"/>
  <c r="B54" i="2" s="1"/>
  <c r="G40" i="2"/>
  <c r="G41" i="2" s="1"/>
  <c r="F40" i="2"/>
  <c r="F41" i="2" s="1"/>
  <c r="E40" i="2"/>
  <c r="E41" i="2" s="1"/>
  <c r="D40" i="2"/>
  <c r="D41" i="2" s="1"/>
  <c r="C40" i="2"/>
  <c r="C41" i="2" s="1"/>
  <c r="B40" i="2"/>
  <c r="B41" i="2" s="1"/>
  <c r="G19" i="2"/>
  <c r="F19" i="2"/>
  <c r="E19" i="2"/>
  <c r="D19" i="2"/>
  <c r="C19" i="2"/>
  <c r="B19" i="2"/>
  <c r="D69" i="2" l="1"/>
  <c r="D73" i="2" s="1"/>
  <c r="E69" i="2"/>
  <c r="E73" i="2" s="1"/>
  <c r="F69" i="2"/>
  <c r="F73" i="2" s="1"/>
  <c r="C69" i="2"/>
  <c r="C73" i="2" s="1"/>
  <c r="G69" i="2"/>
  <c r="G73" i="2" s="1"/>
  <c r="B69" i="2"/>
  <c r="B73" i="2" s="1"/>
  <c r="F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1" authorId="0" shapeId="0" xr:uid="{00000000-0006-0000-01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Zikešová: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</author>
  </authors>
  <commentList>
    <comment ref="B38" authorId="0" shapeId="0" xr:uid="{00000000-0006-0000-05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Zikešová:
</t>
        </r>
      </text>
    </comment>
  </commentList>
</comments>
</file>

<file path=xl/sharedStrings.xml><?xml version="1.0" encoding="utf-8"?>
<sst xmlns="http://schemas.openxmlformats.org/spreadsheetml/2006/main" count="446" uniqueCount="313">
  <si>
    <t>Název organizace</t>
  </si>
  <si>
    <t>Příloha č. 1</t>
  </si>
  <si>
    <t>v tis. Kč</t>
  </si>
  <si>
    <t>VÝNOSY CELKEM</t>
  </si>
  <si>
    <t>příspěvek od zřizovatele</t>
  </si>
  <si>
    <t>dotace z jiných zdrojů</t>
  </si>
  <si>
    <t>výnosy z vlastní činnosti</t>
  </si>
  <si>
    <t>zúčtování účtu 403 do výnosů</t>
  </si>
  <si>
    <t>zapojení fondů do výnosů</t>
  </si>
  <si>
    <t>ostatní výnosy</t>
  </si>
  <si>
    <t>NÁKLADY CELKEM</t>
  </si>
  <si>
    <t>spotřeba materiálů a energií</t>
  </si>
  <si>
    <t>služby</t>
  </si>
  <si>
    <t>osobní náklady</t>
  </si>
  <si>
    <t>odpisy</t>
  </si>
  <si>
    <t>ostatní náklady</t>
  </si>
  <si>
    <t>Příloha č. 2</t>
  </si>
  <si>
    <t>Název organizace:</t>
  </si>
  <si>
    <t xml:space="preserve"> VÝNOSY</t>
  </si>
  <si>
    <t>Rozpočet aktuálního roku</t>
  </si>
  <si>
    <t>Upravený rozpočet aktuálního roku</t>
  </si>
  <si>
    <t>Návrh - požadavek na rok</t>
  </si>
  <si>
    <t xml:space="preserve">Úprava návrhu  </t>
  </si>
  <si>
    <t>Schválený rozpočet  na rok</t>
  </si>
  <si>
    <r>
      <t>Příspěvek zřizovatele -</t>
    </r>
    <r>
      <rPr>
        <b/>
        <sz val="10"/>
        <rFont val="Arial"/>
        <family val="2"/>
        <charset val="238"/>
      </rPr>
      <t xml:space="preserve"> provozní</t>
    </r>
  </si>
  <si>
    <r>
      <t>Příspěvky zřizovatele -</t>
    </r>
    <r>
      <rPr>
        <b/>
        <sz val="10"/>
        <rFont val="Arial"/>
        <family val="2"/>
        <charset val="238"/>
      </rPr>
      <t xml:space="preserve"> účelové</t>
    </r>
    <r>
      <rPr>
        <sz val="11"/>
        <color theme="1"/>
        <rFont val="Calibri"/>
        <family val="2"/>
        <charset val="238"/>
        <scheme val="minor"/>
      </rPr>
      <t xml:space="preserve"> (s vyúčtováním)</t>
    </r>
  </si>
  <si>
    <r>
      <t xml:space="preserve">Dotace </t>
    </r>
    <r>
      <rPr>
        <b/>
        <sz val="10"/>
        <rFont val="Arial"/>
        <family val="2"/>
        <charset val="238"/>
      </rPr>
      <t xml:space="preserve">krajské </t>
    </r>
    <r>
      <rPr>
        <sz val="11"/>
        <color theme="1"/>
        <rFont val="Calibri"/>
        <family val="2"/>
        <charset val="238"/>
        <scheme val="minor"/>
      </rPr>
      <t xml:space="preserve">a ostatní </t>
    </r>
  </si>
  <si>
    <t>Výnosy z vlastní činnosti</t>
  </si>
  <si>
    <t>Zúčtování účtu 403 do výnosů</t>
  </si>
  <si>
    <t>Použití rezervního fondu</t>
  </si>
  <si>
    <t>Použití fondu investic</t>
  </si>
  <si>
    <t>Použití fondu odměn</t>
  </si>
  <si>
    <t>Ostatní výnosy</t>
  </si>
  <si>
    <t>Výnosy celkem</t>
  </si>
  <si>
    <t>Náklady hrazené z příspěvku města</t>
  </si>
  <si>
    <t>501 spotřeba materiálu</t>
  </si>
  <si>
    <t>502 spotřeba energie</t>
  </si>
  <si>
    <t>511 opravy a udržování</t>
  </si>
  <si>
    <t>512 cestovné</t>
  </si>
  <si>
    <r>
      <t xml:space="preserve">513 </t>
    </r>
    <r>
      <rPr>
        <sz val="9"/>
        <rFont val="Arial"/>
        <family val="2"/>
        <charset val="238"/>
      </rPr>
      <t>náklady na reprezentaci</t>
    </r>
  </si>
  <si>
    <t>518 ostatní služby</t>
  </si>
  <si>
    <t>521 mzdové náklady HPP</t>
  </si>
  <si>
    <r>
      <t xml:space="preserve">521 </t>
    </r>
    <r>
      <rPr>
        <sz val="9"/>
        <rFont val="Arial"/>
        <family val="2"/>
        <charset val="238"/>
      </rPr>
      <t>mzdové náklady dohody</t>
    </r>
  </si>
  <si>
    <t>52x soc.pojištění a náklady</t>
  </si>
  <si>
    <t>551 odpisy dlouhod.maj.</t>
  </si>
  <si>
    <t>558 DHIM</t>
  </si>
  <si>
    <t>549 ost. náklady z činnosti</t>
  </si>
  <si>
    <t>56x finanční náklady</t>
  </si>
  <si>
    <t>Celkem</t>
  </si>
  <si>
    <t>Hospodářský výsledek</t>
  </si>
  <si>
    <t>sk. 50</t>
  </si>
  <si>
    <t>sk 51</t>
  </si>
  <si>
    <t>sk 52</t>
  </si>
  <si>
    <t>ostatní náklady VYPSAT</t>
  </si>
  <si>
    <t>sk.50</t>
  </si>
  <si>
    <t>sk.51</t>
  </si>
  <si>
    <t>sk.52</t>
  </si>
  <si>
    <t>Náklady celkem</t>
  </si>
  <si>
    <t>Hospodářský výsledek celkem</t>
  </si>
  <si>
    <t>Dne:</t>
  </si>
  <si>
    <t>razítko:</t>
  </si>
  <si>
    <t>podpis:</t>
  </si>
  <si>
    <t>Předpoklad aktuálního roku</t>
  </si>
  <si>
    <t>Rezervní fond</t>
  </si>
  <si>
    <t>tis. Kč</t>
  </si>
  <si>
    <t>Fond investic</t>
  </si>
  <si>
    <t>Stav rezervního fondu k 1.1.</t>
  </si>
  <si>
    <t>Stav fondu investic k 1.1.</t>
  </si>
  <si>
    <t>příděl z hospodářského výsledku</t>
  </si>
  <si>
    <t>příděl z rezervního fondu organizace</t>
  </si>
  <si>
    <t>ostatní zdroje (např.peněžní dary)</t>
  </si>
  <si>
    <t>příděl z odpisů dlouhodobého majetku</t>
  </si>
  <si>
    <t>investič.dotace z rozpočtu zřizovatele</t>
  </si>
  <si>
    <t>Zdroje rezervního fondu celkem</t>
  </si>
  <si>
    <t>investiční dotace ze SR a SF</t>
  </si>
  <si>
    <t>ostatní zdroje  (z HV)</t>
  </si>
  <si>
    <t>použití RF do investičního fondu</t>
  </si>
  <si>
    <t>použití RF na provozní náklady</t>
  </si>
  <si>
    <t>Zdroje fondu investic celkem</t>
  </si>
  <si>
    <t>použití RF k pokrytí ztráty z min.let</t>
  </si>
  <si>
    <t>ostatní použití fondu</t>
  </si>
  <si>
    <t>financování investičních výdajů</t>
  </si>
  <si>
    <t>rekonstrukce a modernizace</t>
  </si>
  <si>
    <t>Použití rezervního fondu celkem</t>
  </si>
  <si>
    <t>pořízení dlouhodobého majetku</t>
  </si>
  <si>
    <t>ostatní použití (např.splátky inv.úvěrů)</t>
  </si>
  <si>
    <t>Stav rezervního fondu k 31.12.</t>
  </si>
  <si>
    <t>odvod do rozpočtu města</t>
  </si>
  <si>
    <t>Použití fondu investic celkem</t>
  </si>
  <si>
    <r>
      <t xml:space="preserve">Stav </t>
    </r>
    <r>
      <rPr>
        <b/>
        <sz val="10"/>
        <rFont val="Arial"/>
        <family val="2"/>
        <charset val="238"/>
      </rPr>
      <t>fondu investic k 31.12.</t>
    </r>
  </si>
  <si>
    <t>Fond odměn</t>
  </si>
  <si>
    <t>Fond kulturních a sociálních potřeb</t>
  </si>
  <si>
    <t>Stav fondu odměn k 1.1.</t>
  </si>
  <si>
    <t>Stav FKSP k 1.1.</t>
  </si>
  <si>
    <t>příděl do fondu</t>
  </si>
  <si>
    <t>splátky půjček</t>
  </si>
  <si>
    <t>Zdroje fondu odměn celkem</t>
  </si>
  <si>
    <t>Zdroje FKSP celkem</t>
  </si>
  <si>
    <t>použití fondu na platy</t>
  </si>
  <si>
    <t>použití fondu na osobní náklady</t>
  </si>
  <si>
    <t>poskytnutí návratných půjček</t>
  </si>
  <si>
    <t xml:space="preserve">příspěvky na stravování </t>
  </si>
  <si>
    <t>Použití fondu odměn celkem</t>
  </si>
  <si>
    <t>příspěvk na rekreace</t>
  </si>
  <si>
    <t>příspěvky na kultur.a sport.akce</t>
  </si>
  <si>
    <t>dary k životním a pracovním výročím</t>
  </si>
  <si>
    <t>sociální výpomoci</t>
  </si>
  <si>
    <t>Použití FKSP celkem</t>
  </si>
  <si>
    <t>Příloha č. 3</t>
  </si>
  <si>
    <t>Odpisová skupina   1</t>
  </si>
  <si>
    <t>Invent. číslo</t>
  </si>
  <si>
    <t>Název předmětu</t>
  </si>
  <si>
    <t xml:space="preserve">Doba odepis. </t>
  </si>
  <si>
    <t>Roční sazba</t>
  </si>
  <si>
    <t>Pořizovací cena</t>
  </si>
  <si>
    <t>Odpis    v roce</t>
  </si>
  <si>
    <t xml:space="preserve">Oprávky </t>
  </si>
  <si>
    <t>Zůstatková cena</t>
  </si>
  <si>
    <t>Součet za skupinu 1</t>
  </si>
  <si>
    <t>Odpisová skupina   2a</t>
  </si>
  <si>
    <t>Součet za skupinu 2a</t>
  </si>
  <si>
    <t>Odpisová skupina   2</t>
  </si>
  <si>
    <t>Součet za skupinu 2</t>
  </si>
  <si>
    <t>Odpisová skupina   3</t>
  </si>
  <si>
    <t>Doba odepis.</t>
  </si>
  <si>
    <t>Součet za skupinu 3</t>
  </si>
  <si>
    <t>Odpisová skupina   4</t>
  </si>
  <si>
    <t>Součet za skupinu 4</t>
  </si>
  <si>
    <t xml:space="preserve">Odpisy celkem - součet </t>
  </si>
  <si>
    <t>v Kč</t>
  </si>
  <si>
    <t>Příloha č. 5</t>
  </si>
  <si>
    <t>Schválený rozpočet</t>
  </si>
  <si>
    <t>Úpravy rozpočtu</t>
  </si>
  <si>
    <t>Upravený rozpočet</t>
  </si>
  <si>
    <t>Skutečnost</t>
  </si>
  <si>
    <t>I/Q</t>
  </si>
  <si>
    <t>II/Q</t>
  </si>
  <si>
    <t>III/Q</t>
  </si>
  <si>
    <t>IV/Q</t>
  </si>
  <si>
    <t>NÁKLADY</t>
  </si>
  <si>
    <t>Z příspěvku města</t>
  </si>
  <si>
    <t>Z dotací od kraje a ostatní dotace</t>
  </si>
  <si>
    <t>Z ostatních zdrojů</t>
  </si>
  <si>
    <t>rok X+3</t>
  </si>
  <si>
    <t>Poznámka:</t>
  </si>
  <si>
    <t>Střednědobý výhled rozpočtu příspěvkové organizace</t>
  </si>
  <si>
    <r>
      <t>Stav</t>
    </r>
    <r>
      <rPr>
        <b/>
        <sz val="10"/>
        <rFont val="Arial"/>
        <family val="2"/>
        <charset val="238"/>
      </rPr>
      <t xml:space="preserve"> FKSP k 31.12.</t>
    </r>
  </si>
  <si>
    <r>
      <t xml:space="preserve">Stav </t>
    </r>
    <r>
      <rPr>
        <b/>
        <sz val="10"/>
        <rFont val="Arial"/>
        <family val="2"/>
        <charset val="238"/>
      </rPr>
      <t>fondu odměn k 31.12.</t>
    </r>
  </si>
  <si>
    <t>datum:</t>
  </si>
  <si>
    <t>razitko:</t>
  </si>
  <si>
    <t>příloha č. 4</t>
  </si>
  <si>
    <t>Střednědobý výhled rozpočtu je třeba povinně vyplnit nejméně na dva roky po roce, na který je sestavován rozpočet.</t>
  </si>
  <si>
    <t>Účet</t>
  </si>
  <si>
    <t>Název položky - ukazatel</t>
  </si>
  <si>
    <t>NÁKLADY CELKEM - účtová třída 5</t>
  </si>
  <si>
    <t>Spotřebované nákupy</t>
  </si>
  <si>
    <t>předplatné novin a časopisů</t>
  </si>
  <si>
    <t>čistící a úklidové prostředky</t>
  </si>
  <si>
    <t>spotř. materiál - papír, tonery, barvy</t>
  </si>
  <si>
    <t>ostatní spotřební materiál</t>
  </si>
  <si>
    <t>spotřeba materiálu celkem</t>
  </si>
  <si>
    <t>spotřeba elektrické energie</t>
  </si>
  <si>
    <t>spotřeba plynu</t>
  </si>
  <si>
    <t>spotřeba vody</t>
  </si>
  <si>
    <t>energie celkem</t>
  </si>
  <si>
    <t>prodané zboží</t>
  </si>
  <si>
    <t>Služby</t>
  </si>
  <si>
    <t>oprava a udržování</t>
  </si>
  <si>
    <t>cestovné</t>
  </si>
  <si>
    <t>náklady na reprezentaci</t>
  </si>
  <si>
    <t>tel. a pošt. popl., televize, rozhlas</t>
  </si>
  <si>
    <t>nájemné</t>
  </si>
  <si>
    <t>ostatní služby</t>
  </si>
  <si>
    <t>ostatní služby celkem</t>
  </si>
  <si>
    <t>Osobní náklady</t>
  </si>
  <si>
    <t>Mzdové náklady - na platy</t>
  </si>
  <si>
    <t>Ostatní os. náklady - dohody</t>
  </si>
  <si>
    <t>mzdové náklady celkem</t>
  </si>
  <si>
    <t>zákonné sociální pojištění (zdr., soc.)</t>
  </si>
  <si>
    <t>ostatní sociální pojištění - Koop.</t>
  </si>
  <si>
    <t>zákonné sociální náklady - FKSP</t>
  </si>
  <si>
    <t xml:space="preserve">ostatní soc. nákl. </t>
  </si>
  <si>
    <t>Daně a poplatky</t>
  </si>
  <si>
    <t>daň silniční</t>
  </si>
  <si>
    <t>daň z nemovitosti</t>
  </si>
  <si>
    <t>ostatní daně a poplatky</t>
  </si>
  <si>
    <t>Ostatní náklady</t>
  </si>
  <si>
    <t>smluvní pokuty a úroky z prodlení</t>
  </si>
  <si>
    <t>ostatní pokuty a penále</t>
  </si>
  <si>
    <t>odpis pohledávky</t>
  </si>
  <si>
    <t>úroky</t>
  </si>
  <si>
    <t>kursové rozdíly</t>
  </si>
  <si>
    <t>dary</t>
  </si>
  <si>
    <t>jiné a ostatní náklady</t>
  </si>
  <si>
    <t>Odpisy, prod. majetek, rezervy, opr. pol.</t>
  </si>
  <si>
    <t>odpisy dlouhodob. nehmot. a hmot. maj.</t>
  </si>
  <si>
    <t>zůst. cena prod. dl. nehmot. a hmot. maj.</t>
  </si>
  <si>
    <t>prodané cenné papíry a podíly</t>
  </si>
  <si>
    <t>prodaný materiál</t>
  </si>
  <si>
    <t>VÝNOSY Z ČINNOSTI - účtová třída 6</t>
  </si>
  <si>
    <t>Tržby za vlastní výkony a zboží</t>
  </si>
  <si>
    <t>tržby za vlastní výrobky</t>
  </si>
  <si>
    <t>tržby z prodeje služeb - pronájmy</t>
  </si>
  <si>
    <t>tržby za prodané zboží</t>
  </si>
  <si>
    <t>Změny ve stavu vnitroorg. zásob</t>
  </si>
  <si>
    <t>změna stavu zásob nedokonč. výroby</t>
  </si>
  <si>
    <t>změna stavu zásob polotovarů</t>
  </si>
  <si>
    <t>změna stavu zásob výrobků</t>
  </si>
  <si>
    <t>změna stavu zvířat</t>
  </si>
  <si>
    <t>Aktivace</t>
  </si>
  <si>
    <t>aktivace materiálu a zboží</t>
  </si>
  <si>
    <t>aktivace vnitroorganizačních služeb</t>
  </si>
  <si>
    <t>aktivace dlouhodob. nehmotného maj.</t>
  </si>
  <si>
    <t>aktivace dlouhodob. hmot. majetku</t>
  </si>
  <si>
    <t>platby za odepsané pohledávky</t>
  </si>
  <si>
    <t>kursové zisky</t>
  </si>
  <si>
    <t>Zúčt. fondů - čerpání RF</t>
  </si>
  <si>
    <t>zúčtování fondů celkem</t>
  </si>
  <si>
    <t>Tržby z prodeje maj., rezervy, opr. pol.</t>
  </si>
  <si>
    <t>tržby z prodeje dl. nehm. a hmot. maj.</t>
  </si>
  <si>
    <t>výnosy z dlouhodob. finančního maj.</t>
  </si>
  <si>
    <t>tržby z prodeje cenných papírů a podílů</t>
  </si>
  <si>
    <t>tržby z prodeje materiálu</t>
  </si>
  <si>
    <t>výnosy z krátkodobého finančního maj.</t>
  </si>
  <si>
    <t>zúčtování zákonných rezerv</t>
  </si>
  <si>
    <t>zúčtování zákonných oprav. položek</t>
  </si>
  <si>
    <t>HOSPODÁŘSKÝ VÝSLEDEK - před zdaněním</t>
  </si>
  <si>
    <t>Daň z příjmů</t>
  </si>
  <si>
    <t>daň z příjmů</t>
  </si>
  <si>
    <t>dodatečné odvody daně z příjmů</t>
  </si>
  <si>
    <t>HOSPODÁŘSKÝ VÝSLEDEK - po zdanění</t>
  </si>
  <si>
    <t>Příloha č. 1 - hlavní</t>
  </si>
  <si>
    <t xml:space="preserve">Název ostatní příspěvkové organizace: </t>
  </si>
  <si>
    <t>Účt. tř.</t>
  </si>
  <si>
    <t>spotřeba ostat. neskladovat. dodávek</t>
  </si>
  <si>
    <t>odpisy nemovitého majetku - od zřizovatele</t>
  </si>
  <si>
    <t>odpisy movitého majetku - od zřizovatele</t>
  </si>
  <si>
    <t>odpisy nemov. a mov. majetku - z transferů</t>
  </si>
  <si>
    <t>náklady z drobného dlouhod. majet.</t>
  </si>
  <si>
    <t>5x</t>
  </si>
  <si>
    <t xml:space="preserve"> Náklady hraz. z výnosů od LBC kraje, ÚP, …</t>
  </si>
  <si>
    <t xml:space="preserve"> z výnosů od LBC kraje</t>
  </si>
  <si>
    <t xml:space="preserve"> z výnosů od jiných donátorů</t>
  </si>
  <si>
    <t xml:space="preserve"> z výnosů od MPSV na zaměstnanost</t>
  </si>
  <si>
    <t>Zúčt. fondů - čerpání IF</t>
  </si>
  <si>
    <t>Finanční výnosy</t>
  </si>
  <si>
    <t>Úroky</t>
  </si>
  <si>
    <t xml:space="preserve"> Výnosy z transferů</t>
  </si>
  <si>
    <t>příspěvek na provoz od zřizovatele</t>
  </si>
  <si>
    <t>příspěvek na odpisy od zřizovatele</t>
  </si>
  <si>
    <t>příspěvek na odpisy z transferu</t>
  </si>
  <si>
    <t>příspěvek na provoz od LBC kraje</t>
  </si>
  <si>
    <t>příspěvek - transfer od jiných donátorů</t>
  </si>
  <si>
    <t>příspěvek - transfer od MPSV - na zaměst.</t>
  </si>
  <si>
    <t xml:space="preserve"> Výnosy vybr. míst. vlád. institucí z transf.</t>
  </si>
  <si>
    <t>Za zřizovatele:</t>
  </si>
  <si>
    <t>Razítko:</t>
  </si>
  <si>
    <t>Za PO převzal:</t>
  </si>
  <si>
    <t>Základní škola a základní škola speciální Lomnice nad Popelkou</t>
  </si>
  <si>
    <r>
      <t>Příspěvky zřizovatele -</t>
    </r>
    <r>
      <rPr>
        <b/>
        <sz val="10"/>
        <rFont val="Arial"/>
        <family val="2"/>
        <charset val="238"/>
      </rPr>
      <t xml:space="preserve"> účelové</t>
    </r>
    <r>
      <rPr>
        <sz val="11"/>
        <color theme="1"/>
        <rFont val="Calibri"/>
        <family val="2"/>
        <charset val="238"/>
        <scheme val="minor"/>
      </rPr>
      <t xml:space="preserve"> (s vyúčtováním) </t>
    </r>
  </si>
  <si>
    <t>Transfer OP VVV šablony</t>
  </si>
  <si>
    <t>Náklady hrazené z dotací KÚ Lbc. NIV přímé</t>
  </si>
  <si>
    <t>Náklady z ostatních zdrojů -  OP VVV Šablony</t>
  </si>
  <si>
    <t>příspěvková organizace</t>
  </si>
  <si>
    <t>Základní škola a základní škola speciální Lomnice nad Popelkou,</t>
  </si>
  <si>
    <t>Základní škola a základní škola speciální Lomnice nad Popelkou, příspěvková organizace</t>
  </si>
  <si>
    <t xml:space="preserve">Organizace:  Základní škola a základní škola speciální Lomnice nad Popelkou, </t>
  </si>
  <si>
    <t>Mgr. Hrychová Jana</t>
  </si>
  <si>
    <t>Ředitel příspěvkové organizace:  Mgr. Hrychová Jana</t>
  </si>
  <si>
    <t xml:space="preserve">                                  Mgr. Hrychová Jana</t>
  </si>
  <si>
    <t>Název organizace: Základní škola a základní škola speciální Lomnice nad Popelkou</t>
  </si>
  <si>
    <t>Náklady hrazené z dotací  KÚ Lbc</t>
  </si>
  <si>
    <t>Transfer KÚ Lbc Niv přímé</t>
  </si>
  <si>
    <t>Potravinová pomoc</t>
  </si>
  <si>
    <t>Sestavil :  Novotná Linda</t>
  </si>
  <si>
    <t>Mgr. Jana</t>
  </si>
  <si>
    <t>Hrychová</t>
  </si>
  <si>
    <t>ostaní výnosy účet 649, věcné dary</t>
  </si>
  <si>
    <t>ostatní náklady věcné dary</t>
  </si>
  <si>
    <t>Věcné dary Covid</t>
  </si>
  <si>
    <t>potravinová pomoc, věcné dary</t>
  </si>
  <si>
    <t>Náklady z ostatních zdrojů -  Šablony II + III</t>
  </si>
  <si>
    <t>Ostatní výnosy  účet 648 / Potravinová pomoc</t>
  </si>
  <si>
    <t>Dotace krajské a ostatní šablony II + III, grant</t>
  </si>
  <si>
    <t>sk 52 úprava nemocenská</t>
  </si>
  <si>
    <t>Čerpání RF, grant systémová podpora</t>
  </si>
  <si>
    <t>čerpání RF</t>
  </si>
  <si>
    <t>XX</t>
  </si>
  <si>
    <t>sk 21 nemocenksá</t>
  </si>
  <si>
    <t>sk.50-55</t>
  </si>
  <si>
    <t>datum:  17.10.2023</t>
  </si>
  <si>
    <t>datum: 17.10.2023</t>
  </si>
  <si>
    <t>Plnění rozpočtu za rok 2024</t>
  </si>
  <si>
    <t>Skutečnost 2024</t>
  </si>
  <si>
    <t>NÁVRH ROZPOČTU PŘÍSPĚVKOVÉ ORGANIZACE NA ROK 2025      v tis. Kč</t>
  </si>
  <si>
    <t>Skut. Roku 2023</t>
  </si>
  <si>
    <t>Schvál. rozpočet roku 2024</t>
  </si>
  <si>
    <t>Uprav. rozpočet roku 2024</t>
  </si>
  <si>
    <t>Předpokl. (skuteč.) roku 2024</t>
  </si>
  <si>
    <t>Návrh rozp. roku 2025</t>
  </si>
  <si>
    <t>Úprava rozp. roku 2025</t>
  </si>
  <si>
    <t>Schvál. rozp. roku 2025</t>
  </si>
  <si>
    <t>V Semilech dne  : 17.10.2024</t>
  </si>
  <si>
    <t>Návrh rozpočtu fondů na rok 2025</t>
  </si>
  <si>
    <t>datum:  17.10.2024</t>
  </si>
  <si>
    <t>Návrh odpisového plánu na rok 2025</t>
  </si>
  <si>
    <t>xx</t>
  </si>
  <si>
    <t>jiné ostatní výnosy</t>
  </si>
  <si>
    <t>Návrh rozpočtu příspěvkové organizace na rok 2025</t>
  </si>
  <si>
    <t>Potravinová pomoc dětem</t>
  </si>
  <si>
    <t>penzijní pojištění</t>
  </si>
  <si>
    <t>předpoklad čerpání k 31.12.2024</t>
  </si>
  <si>
    <t>Dne: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</si>
</sst>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29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/>
    <xf numFmtId="0" fontId="3" fillId="5" borderId="1" xfId="0" applyFont="1" applyFill="1" applyBorder="1" applyAlignment="1">
      <alignment wrapText="1"/>
    </xf>
    <xf numFmtId="0" fontId="0" fillId="5" borderId="1" xfId="0" applyFill="1" applyBorder="1"/>
    <xf numFmtId="0" fontId="3" fillId="0" borderId="1" xfId="0" applyFont="1" applyBorder="1"/>
    <xf numFmtId="0" fontId="3" fillId="5" borderId="1" xfId="0" applyFont="1" applyFill="1" applyBorder="1"/>
    <xf numFmtId="0" fontId="0" fillId="0" borderId="2" xfId="0" applyBorder="1"/>
    <xf numFmtId="0" fontId="3" fillId="7" borderId="3" xfId="0" applyFont="1" applyFill="1" applyBorder="1" applyAlignment="1">
      <alignment wrapText="1"/>
    </xf>
    <xf numFmtId="0" fontId="3" fillId="7" borderId="3" xfId="0" applyFont="1" applyFill="1" applyBorder="1"/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8" borderId="4" xfId="0" applyFont="1" applyFill="1" applyBorder="1"/>
    <xf numFmtId="0" fontId="9" fillId="0" borderId="2" xfId="0" applyFont="1" applyBorder="1"/>
    <xf numFmtId="0" fontId="10" fillId="0" borderId="2" xfId="0" applyFont="1" applyBorder="1"/>
    <xf numFmtId="0" fontId="3" fillId="0" borderId="2" xfId="0" applyFont="1" applyBorder="1"/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6" xfId="0" applyFont="1" applyBorder="1"/>
    <xf numFmtId="0" fontId="0" fillId="0" borderId="6" xfId="0" applyBorder="1"/>
    <xf numFmtId="3" fontId="0" fillId="0" borderId="0" xfId="0" applyNumberFormat="1"/>
    <xf numFmtId="3" fontId="8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3" fillId="0" borderId="1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0" fillId="0" borderId="1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3" fontId="0" fillId="5" borderId="7" xfId="0" applyNumberFormat="1" applyFill="1" applyBorder="1" applyAlignment="1">
      <alignment horizontal="right"/>
    </xf>
    <xf numFmtId="3" fontId="0" fillId="5" borderId="13" xfId="0" applyNumberFormat="1" applyFill="1" applyBorder="1" applyAlignment="1">
      <alignment horizontal="right"/>
    </xf>
    <xf numFmtId="3" fontId="0" fillId="5" borderId="14" xfId="0" applyNumberFormat="1" applyFill="1" applyBorder="1" applyAlignment="1">
      <alignment horizontal="right"/>
    </xf>
    <xf numFmtId="3" fontId="0" fillId="5" borderId="15" xfId="0" applyNumberFormat="1" applyFill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4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6" xfId="0" applyNumberFormat="1" applyBorder="1"/>
    <xf numFmtId="3" fontId="0" fillId="0" borderId="20" xfId="0" applyNumberFormat="1" applyBorder="1"/>
    <xf numFmtId="0" fontId="3" fillId="0" borderId="42" xfId="0" applyFont="1" applyBorder="1"/>
    <xf numFmtId="3" fontId="0" fillId="0" borderId="43" xfId="0" applyNumberFormat="1" applyBorder="1" applyAlignment="1">
      <alignment horizontal="right"/>
    </xf>
    <xf numFmtId="3" fontId="0" fillId="0" borderId="44" xfId="0" applyNumberFormat="1" applyBorder="1" applyAlignment="1">
      <alignment horizontal="right"/>
    </xf>
    <xf numFmtId="3" fontId="0" fillId="0" borderId="45" xfId="0" applyNumberFormat="1" applyBorder="1" applyAlignment="1">
      <alignment horizontal="right"/>
    </xf>
    <xf numFmtId="3" fontId="0" fillId="0" borderId="46" xfId="0" applyNumberFormat="1" applyBorder="1" applyAlignment="1">
      <alignment horizontal="right"/>
    </xf>
    <xf numFmtId="3" fontId="0" fillId="0" borderId="47" xfId="0" applyNumberFormat="1" applyBorder="1" applyAlignment="1">
      <alignment horizontal="right"/>
    </xf>
    <xf numFmtId="0" fontId="3" fillId="0" borderId="48" xfId="0" applyFont="1" applyBorder="1"/>
    <xf numFmtId="3" fontId="0" fillId="0" borderId="48" xfId="0" applyNumberFormat="1" applyBorder="1" applyAlignment="1">
      <alignment horizontal="right"/>
    </xf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0" fillId="0" borderId="17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0" fontId="0" fillId="0" borderId="37" xfId="0" applyBorder="1" applyAlignment="1">
      <alignment wrapText="1"/>
    </xf>
    <xf numFmtId="3" fontId="0" fillId="0" borderId="57" xfId="0" applyNumberFormat="1" applyBorder="1"/>
    <xf numFmtId="3" fontId="0" fillId="0" borderId="58" xfId="0" applyNumberFormat="1" applyBorder="1"/>
    <xf numFmtId="3" fontId="0" fillId="0" borderId="19" xfId="0" applyNumberFormat="1" applyBorder="1"/>
    <xf numFmtId="3" fontId="0" fillId="0" borderId="42" xfId="0" applyNumberFormat="1" applyBorder="1" applyAlignment="1">
      <alignment horizontal="right"/>
    </xf>
    <xf numFmtId="3" fontId="3" fillId="0" borderId="41" xfId="0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0" fontId="0" fillId="0" borderId="11" xfId="0" applyBorder="1"/>
    <xf numFmtId="3" fontId="0" fillId="0" borderId="65" xfId="0" applyNumberFormat="1" applyBorder="1"/>
    <xf numFmtId="3" fontId="0" fillId="0" borderId="66" xfId="0" applyNumberFormat="1" applyBorder="1"/>
    <xf numFmtId="3" fontId="0" fillId="0" borderId="67" xfId="0" applyNumberFormat="1" applyBorder="1"/>
    <xf numFmtId="3" fontId="0" fillId="0" borderId="68" xfId="0" applyNumberFormat="1" applyBorder="1"/>
    <xf numFmtId="3" fontId="0" fillId="0" borderId="69" xfId="0" applyNumberFormat="1" applyBorder="1"/>
    <xf numFmtId="3" fontId="0" fillId="0" borderId="71" xfId="0" applyNumberFormat="1" applyBorder="1"/>
    <xf numFmtId="0" fontId="3" fillId="0" borderId="72" xfId="0" applyFont="1" applyBorder="1"/>
    <xf numFmtId="3" fontId="0" fillId="0" borderId="73" xfId="0" applyNumberFormat="1" applyBorder="1" applyAlignment="1">
      <alignment horizontal="right"/>
    </xf>
    <xf numFmtId="3" fontId="0" fillId="0" borderId="74" xfId="0" applyNumberFormat="1" applyBorder="1" applyAlignment="1">
      <alignment horizontal="right"/>
    </xf>
    <xf numFmtId="0" fontId="3" fillId="0" borderId="75" xfId="0" applyFont="1" applyBorder="1"/>
    <xf numFmtId="3" fontId="0" fillId="0" borderId="76" xfId="0" applyNumberFormat="1" applyBorder="1" applyAlignment="1">
      <alignment horizontal="right"/>
    </xf>
    <xf numFmtId="0" fontId="0" fillId="0" borderId="77" xfId="0" applyBorder="1"/>
    <xf numFmtId="3" fontId="0" fillId="0" borderId="78" xfId="0" applyNumberFormat="1" applyBorder="1"/>
    <xf numFmtId="3" fontId="0" fillId="0" borderId="79" xfId="0" applyNumberFormat="1" applyBorder="1"/>
    <xf numFmtId="3" fontId="0" fillId="0" borderId="80" xfId="0" applyNumberFormat="1" applyBorder="1"/>
    <xf numFmtId="0" fontId="3" fillId="5" borderId="44" xfId="0" applyFont="1" applyFill="1" applyBorder="1"/>
    <xf numFmtId="3" fontId="0" fillId="5" borderId="48" xfId="0" applyNumberFormat="1" applyFill="1" applyBorder="1"/>
    <xf numFmtId="3" fontId="0" fillId="0" borderId="2" xfId="0" applyNumberFormat="1" applyBorder="1"/>
    <xf numFmtId="0" fontId="3" fillId="7" borderId="81" xfId="0" applyFont="1" applyFill="1" applyBorder="1" applyAlignment="1">
      <alignment wrapText="1"/>
    </xf>
    <xf numFmtId="3" fontId="3" fillId="7" borderId="3" xfId="0" applyNumberFormat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20" fillId="0" borderId="0" xfId="0" applyFont="1"/>
    <xf numFmtId="0" fontId="21" fillId="0" borderId="0" xfId="1" applyAlignment="1">
      <alignment horizontal="left"/>
    </xf>
    <xf numFmtId="0" fontId="21" fillId="0" borderId="0" xfId="1" applyAlignment="1">
      <alignment horizontal="center"/>
    </xf>
    <xf numFmtId="0" fontId="21" fillId="0" borderId="0" xfId="1"/>
    <xf numFmtId="0" fontId="5" fillId="0" borderId="0" xfId="1" applyFont="1"/>
    <xf numFmtId="0" fontId="22" fillId="0" borderId="0" xfId="1" applyFont="1" applyAlignment="1">
      <alignment horizontal="center"/>
    </xf>
    <xf numFmtId="0" fontId="22" fillId="0" borderId="0" xfId="1" applyFont="1"/>
    <xf numFmtId="0" fontId="17" fillId="0" borderId="82" xfId="1" applyFont="1" applyBorder="1" applyAlignment="1">
      <alignment horizontal="center" vertical="center" wrapText="1"/>
    </xf>
    <xf numFmtId="0" fontId="17" fillId="0" borderId="83" xfId="1" applyFont="1" applyBorder="1" applyAlignment="1">
      <alignment horizontal="center" vertical="center" wrapText="1"/>
    </xf>
    <xf numFmtId="0" fontId="17" fillId="10" borderId="83" xfId="1" applyFont="1" applyFill="1" applyBorder="1" applyAlignment="1">
      <alignment horizontal="center" vertical="center" wrapText="1"/>
    </xf>
    <xf numFmtId="0" fontId="17" fillId="11" borderId="83" xfId="1" applyFont="1" applyFill="1" applyBorder="1" applyAlignment="1">
      <alignment horizontal="center" vertical="center" wrapText="1"/>
    </xf>
    <xf numFmtId="0" fontId="17" fillId="12" borderId="83" xfId="1" applyFont="1" applyFill="1" applyBorder="1" applyAlignment="1">
      <alignment horizontal="center" vertical="center" wrapText="1"/>
    </xf>
    <xf numFmtId="0" fontId="17" fillId="12" borderId="84" xfId="1" applyFont="1" applyFill="1" applyBorder="1" applyAlignment="1">
      <alignment horizontal="center" vertical="center" wrapText="1"/>
    </xf>
    <xf numFmtId="0" fontId="19" fillId="0" borderId="0" xfId="1" applyFont="1"/>
    <xf numFmtId="4" fontId="17" fillId="13" borderId="83" xfId="1" applyNumberFormat="1" applyFont="1" applyFill="1" applyBorder="1" applyAlignment="1">
      <alignment horizontal="right" vertical="center" wrapText="1"/>
    </xf>
    <xf numFmtId="4" fontId="17" fillId="13" borderId="84" xfId="1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17" fillId="14" borderId="85" xfId="1" applyFont="1" applyFill="1" applyBorder="1" applyAlignment="1">
      <alignment horizontal="center" vertical="center"/>
    </xf>
    <xf numFmtId="4" fontId="17" fillId="14" borderId="88" xfId="1" applyNumberFormat="1" applyFont="1" applyFill="1" applyBorder="1"/>
    <xf numFmtId="4" fontId="17" fillId="14" borderId="89" xfId="1" applyNumberFormat="1" applyFont="1" applyFill="1" applyBorder="1"/>
    <xf numFmtId="0" fontId="17" fillId="0" borderId="0" xfId="1" applyFont="1"/>
    <xf numFmtId="0" fontId="18" fillId="0" borderId="87" xfId="1" applyFont="1" applyBorder="1" applyAlignment="1">
      <alignment horizontal="left" vertical="center" indent="1"/>
    </xf>
    <xf numFmtId="4" fontId="18" fillId="0" borderId="1" xfId="1" applyNumberFormat="1" applyFont="1" applyBorder="1"/>
    <xf numFmtId="4" fontId="18" fillId="0" borderId="12" xfId="1" applyNumberFormat="1" applyFont="1" applyBorder="1"/>
    <xf numFmtId="0" fontId="18" fillId="0" borderId="93" xfId="1" applyFont="1" applyBorder="1" applyAlignment="1">
      <alignment horizontal="left" vertical="center" indent="1"/>
    </xf>
    <xf numFmtId="0" fontId="17" fillId="0" borderId="88" xfId="1" applyFont="1" applyBorder="1" applyAlignment="1">
      <alignment horizontal="center"/>
    </xf>
    <xf numFmtId="0" fontId="19" fillId="15" borderId="1" xfId="1" applyFont="1" applyFill="1" applyBorder="1" applyAlignment="1">
      <alignment horizontal="center" vertical="center"/>
    </xf>
    <xf numFmtId="0" fontId="19" fillId="15" borderId="1" xfId="1" applyFont="1" applyFill="1" applyBorder="1" applyAlignment="1">
      <alignment horizontal="left" vertical="center" indent="1"/>
    </xf>
    <xf numFmtId="4" fontId="19" fillId="15" borderId="1" xfId="1" applyNumberFormat="1" applyFont="1" applyFill="1" applyBorder="1"/>
    <xf numFmtId="4" fontId="19" fillId="15" borderId="12" xfId="1" applyNumberFormat="1" applyFont="1" applyFill="1" applyBorder="1"/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indent="1"/>
    </xf>
    <xf numFmtId="4" fontId="19" fillId="0" borderId="1" xfId="1" applyNumberFormat="1" applyFont="1" applyBorder="1"/>
    <xf numFmtId="4" fontId="19" fillId="0" borderId="12" xfId="1" applyNumberFormat="1" applyFont="1" applyBorder="1"/>
    <xf numFmtId="0" fontId="17" fillId="14" borderId="11" xfId="1" applyFont="1" applyFill="1" applyBorder="1" applyAlignment="1">
      <alignment horizontal="center" vertical="center"/>
    </xf>
    <xf numFmtId="4" fontId="17" fillId="14" borderId="1" xfId="1" applyNumberFormat="1" applyFont="1" applyFill="1" applyBorder="1"/>
    <xf numFmtId="4" fontId="17" fillId="14" borderId="12" xfId="1" applyNumberFormat="1" applyFont="1" applyFill="1" applyBorder="1"/>
    <xf numFmtId="0" fontId="17" fillId="0" borderId="1" xfId="1" applyFont="1" applyBorder="1" applyAlignment="1">
      <alignment horizontal="left" vertical="center"/>
    </xf>
    <xf numFmtId="0" fontId="18" fillId="0" borderId="96" xfId="1" applyFont="1" applyBorder="1" applyAlignment="1">
      <alignment horizontal="left" vertical="center" indent="1"/>
    </xf>
    <xf numFmtId="4" fontId="17" fillId="0" borderId="1" xfId="1" applyNumberFormat="1" applyFont="1" applyBorder="1"/>
    <xf numFmtId="4" fontId="17" fillId="0" borderId="12" xfId="1" applyNumberFormat="1" applyFont="1" applyBorder="1"/>
    <xf numFmtId="0" fontId="19" fillId="0" borderId="37" xfId="1" applyFont="1" applyBorder="1" applyAlignment="1">
      <alignment horizontal="center" vertical="center"/>
    </xf>
    <xf numFmtId="0" fontId="19" fillId="0" borderId="37" xfId="1" applyFont="1" applyBorder="1" applyAlignment="1">
      <alignment horizontal="left" vertical="center" indent="1"/>
    </xf>
    <xf numFmtId="4" fontId="19" fillId="0" borderId="37" xfId="1" applyNumberFormat="1" applyFont="1" applyBorder="1"/>
    <xf numFmtId="4" fontId="19" fillId="0" borderId="97" xfId="1" applyNumberFormat="1" applyFont="1" applyBorder="1"/>
    <xf numFmtId="0" fontId="17" fillId="0" borderId="9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indent="1"/>
    </xf>
    <xf numFmtId="0" fontId="18" fillId="0" borderId="1" xfId="1" applyFont="1" applyBorder="1" applyAlignment="1">
      <alignment horizontal="left" vertical="center" indent="1"/>
    </xf>
    <xf numFmtId="0" fontId="17" fillId="0" borderId="85" xfId="1" applyFont="1" applyBorder="1" applyAlignment="1">
      <alignment horizontal="center" vertical="center"/>
    </xf>
    <xf numFmtId="4" fontId="17" fillId="13" borderId="99" xfId="1" applyNumberFormat="1" applyFont="1" applyFill="1" applyBorder="1"/>
    <xf numFmtId="4" fontId="17" fillId="13" borderId="100" xfId="1" applyNumberFormat="1" applyFont="1" applyFill="1" applyBorder="1"/>
    <xf numFmtId="0" fontId="17" fillId="14" borderId="8" xfId="1" applyFont="1" applyFill="1" applyBorder="1" applyAlignment="1">
      <alignment horizontal="center"/>
    </xf>
    <xf numFmtId="4" fontId="17" fillId="14" borderId="9" xfId="1" applyNumberFormat="1" applyFont="1" applyFill="1" applyBorder="1"/>
    <xf numFmtId="4" fontId="17" fillId="14" borderId="10" xfId="1" applyNumberFormat="1" applyFont="1" applyFill="1" applyBorder="1"/>
    <xf numFmtId="0" fontId="19" fillId="0" borderId="1" xfId="1" applyFont="1" applyBorder="1" applyAlignment="1">
      <alignment horizontal="center"/>
    </xf>
    <xf numFmtId="0" fontId="19" fillId="0" borderId="1" xfId="1" applyFont="1" applyBorder="1" applyAlignment="1">
      <alignment horizontal="left" indent="1"/>
    </xf>
    <xf numFmtId="0" fontId="17" fillId="14" borderId="11" xfId="1" applyFont="1" applyFill="1" applyBorder="1" applyAlignment="1">
      <alignment horizontal="center"/>
    </xf>
    <xf numFmtId="0" fontId="18" fillId="0" borderId="93" xfId="1" applyFont="1" applyBorder="1" applyAlignment="1">
      <alignment horizontal="left" indent="1"/>
    </xf>
    <xf numFmtId="0" fontId="19" fillId="15" borderId="1" xfId="1" applyFont="1" applyFill="1" applyBorder="1" applyAlignment="1">
      <alignment horizontal="center"/>
    </xf>
    <xf numFmtId="0" fontId="19" fillId="15" borderId="1" xfId="1" applyFont="1" applyFill="1" applyBorder="1" applyAlignment="1">
      <alignment horizontal="left" indent="1"/>
    </xf>
    <xf numFmtId="0" fontId="19" fillId="0" borderId="11" xfId="1" applyFont="1" applyBorder="1" applyAlignment="1">
      <alignment horizontal="center"/>
    </xf>
    <xf numFmtId="0" fontId="19" fillId="0" borderId="93" xfId="1" applyFont="1" applyBorder="1" applyAlignment="1">
      <alignment horizontal="left" indent="1"/>
    </xf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left" indent="1"/>
    </xf>
    <xf numFmtId="0" fontId="18" fillId="0" borderId="0" xfId="1" applyFont="1"/>
    <xf numFmtId="4" fontId="18" fillId="16" borderId="1" xfId="1" applyNumberFormat="1" applyFont="1" applyFill="1" applyBorder="1"/>
    <xf numFmtId="0" fontId="18" fillId="0" borderId="88" xfId="1" applyFont="1" applyBorder="1" applyAlignment="1">
      <alignment horizontal="center"/>
    </xf>
    <xf numFmtId="0" fontId="18" fillId="0" borderId="103" xfId="1" applyFont="1" applyBorder="1" applyAlignment="1">
      <alignment horizontal="left" indent="1"/>
    </xf>
    <xf numFmtId="4" fontId="18" fillId="0" borderId="88" xfId="1" applyNumberFormat="1" applyFont="1" applyBorder="1"/>
    <xf numFmtId="4" fontId="18" fillId="16" borderId="88" xfId="1" applyNumberFormat="1" applyFont="1" applyFill="1" applyBorder="1"/>
    <xf numFmtId="4" fontId="18" fillId="0" borderId="89" xfId="1" applyNumberFormat="1" applyFont="1" applyBorder="1"/>
    <xf numFmtId="0" fontId="19" fillId="15" borderId="99" xfId="1" applyFont="1" applyFill="1" applyBorder="1" applyAlignment="1">
      <alignment horizontal="center"/>
    </xf>
    <xf numFmtId="0" fontId="19" fillId="15" borderId="79" xfId="1" applyFont="1" applyFill="1" applyBorder="1"/>
    <xf numFmtId="4" fontId="19" fillId="15" borderId="99" xfId="1" applyNumberFormat="1" applyFont="1" applyFill="1" applyBorder="1"/>
    <xf numFmtId="4" fontId="19" fillId="15" borderId="100" xfId="1" applyNumberFormat="1" applyFont="1" applyFill="1" applyBorder="1"/>
    <xf numFmtId="4" fontId="17" fillId="13" borderId="83" xfId="1" applyNumberFormat="1" applyFont="1" applyFill="1" applyBorder="1"/>
    <xf numFmtId="4" fontId="17" fillId="13" borderId="84" xfId="1" applyNumberFormat="1" applyFont="1" applyFill="1" applyBorder="1"/>
    <xf numFmtId="0" fontId="17" fillId="14" borderId="85" xfId="1" applyFont="1" applyFill="1" applyBorder="1" applyAlignment="1">
      <alignment horizontal="center"/>
    </xf>
    <xf numFmtId="0" fontId="19" fillId="0" borderId="37" xfId="1" applyFont="1" applyBorder="1" applyAlignment="1">
      <alignment horizontal="center"/>
    </xf>
    <xf numFmtId="0" fontId="19" fillId="0" borderId="37" xfId="1" applyFont="1" applyBorder="1" applyAlignment="1">
      <alignment horizontal="left" indent="1"/>
    </xf>
    <xf numFmtId="0" fontId="17" fillId="0" borderId="0" xfId="1" applyFont="1" applyAlignment="1">
      <alignment horizontal="center"/>
    </xf>
    <xf numFmtId="4" fontId="17" fillId="0" borderId="0" xfId="1" applyNumberFormat="1" applyFont="1"/>
    <xf numFmtId="0" fontId="22" fillId="0" borderId="0" xfId="1" applyFont="1" applyAlignment="1">
      <alignment horizontal="left"/>
    </xf>
    <xf numFmtId="0" fontId="23" fillId="0" borderId="0" xfId="1" applyFont="1"/>
    <xf numFmtId="14" fontId="0" fillId="0" borderId="0" xfId="0" applyNumberFormat="1"/>
    <xf numFmtId="0" fontId="1" fillId="0" borderId="7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0" xfId="0" applyFill="1"/>
    <xf numFmtId="3" fontId="0" fillId="2" borderId="1" xfId="0" applyNumberFormat="1" applyFill="1" applyBorder="1" applyAlignment="1">
      <alignment horizontal="right"/>
    </xf>
    <xf numFmtId="4" fontId="24" fillId="0" borderId="1" xfId="1" applyNumberFormat="1" applyFont="1" applyBorder="1"/>
    <xf numFmtId="4" fontId="24" fillId="0" borderId="12" xfId="1" applyNumberFormat="1" applyFont="1" applyBorder="1"/>
    <xf numFmtId="0" fontId="25" fillId="0" borderId="0" xfId="1" applyFont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6" borderId="1" xfId="0" applyFont="1" applyFill="1" applyBorder="1"/>
    <xf numFmtId="3" fontId="0" fillId="6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4" fontId="17" fillId="2" borderId="88" xfId="1" applyNumberFormat="1" applyFont="1" applyFill="1" applyBorder="1"/>
    <xf numFmtId="4" fontId="18" fillId="2" borderId="1" xfId="1" applyNumberFormat="1" applyFont="1" applyFill="1" applyBorder="1"/>
    <xf numFmtId="0" fontId="17" fillId="2" borderId="0" xfId="1" applyFont="1" applyFill="1"/>
    <xf numFmtId="0" fontId="0" fillId="2" borderId="1" xfId="0" applyFill="1" applyBorder="1"/>
    <xf numFmtId="0" fontId="19" fillId="0" borderId="0" xfId="1" applyFont="1" applyAlignment="1">
      <alignment wrapText="1"/>
    </xf>
    <xf numFmtId="3" fontId="0" fillId="2" borderId="0" xfId="0" applyNumberFormat="1" applyFill="1"/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17" fillId="13" borderId="104" xfId="1" applyFont="1" applyFill="1" applyBorder="1" applyAlignment="1">
      <alignment horizontal="center"/>
    </xf>
    <xf numFmtId="0" fontId="17" fillId="13" borderId="105" xfId="1" applyFont="1" applyFill="1" applyBorder="1" applyAlignment="1">
      <alignment horizontal="center"/>
    </xf>
    <xf numFmtId="0" fontId="17" fillId="13" borderId="106" xfId="1" applyFont="1" applyFill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7" fillId="14" borderId="7" xfId="1" applyFont="1" applyFill="1" applyBorder="1" applyAlignment="1">
      <alignment horizontal="left" indent="1"/>
    </xf>
    <xf numFmtId="0" fontId="17" fillId="14" borderId="93" xfId="1" applyFont="1" applyFill="1" applyBorder="1" applyAlignment="1">
      <alignment horizontal="left" indent="1"/>
    </xf>
    <xf numFmtId="0" fontId="19" fillId="0" borderId="13" xfId="1" applyFont="1" applyBorder="1" applyAlignment="1">
      <alignment horizontal="center"/>
    </xf>
    <xf numFmtId="0" fontId="17" fillId="14" borderId="86" xfId="1" applyFont="1" applyFill="1" applyBorder="1" applyAlignment="1">
      <alignment horizontal="left" indent="1"/>
    </xf>
    <xf numFmtId="0" fontId="17" fillId="14" borderId="87" xfId="1" applyFont="1" applyFill="1" applyBorder="1" applyAlignment="1">
      <alignment horizontal="left" indent="1"/>
    </xf>
    <xf numFmtId="0" fontId="19" fillId="0" borderId="70" xfId="1" applyFont="1" applyBorder="1" applyAlignment="1">
      <alignment horizontal="center"/>
    </xf>
    <xf numFmtId="0" fontId="19" fillId="0" borderId="95" xfId="1" applyFont="1" applyBorder="1" applyAlignment="1">
      <alignment horizontal="center"/>
    </xf>
    <xf numFmtId="0" fontId="19" fillId="0" borderId="11" xfId="1" applyFont="1" applyBorder="1" applyAlignment="1">
      <alignment horizontal="center" vertical="center"/>
    </xf>
    <xf numFmtId="0" fontId="17" fillId="14" borderId="7" xfId="1" applyFont="1" applyFill="1" applyBorder="1" applyAlignment="1">
      <alignment horizontal="left" vertical="center" indent="1"/>
    </xf>
    <xf numFmtId="0" fontId="17" fillId="14" borderId="93" xfId="1" applyFont="1" applyFill="1" applyBorder="1" applyAlignment="1">
      <alignment horizontal="left" vertical="center" indent="1"/>
    </xf>
    <xf numFmtId="0" fontId="19" fillId="0" borderId="70" xfId="1" applyFont="1" applyBorder="1" applyAlignment="1">
      <alignment horizontal="center" vertical="center"/>
    </xf>
    <xf numFmtId="0" fontId="19" fillId="0" borderId="85" xfId="1" applyFont="1" applyBorder="1" applyAlignment="1">
      <alignment horizontal="center"/>
    </xf>
    <xf numFmtId="0" fontId="17" fillId="13" borderId="39" xfId="1" applyFont="1" applyFill="1" applyBorder="1" applyAlignment="1">
      <alignment horizontal="center"/>
    </xf>
    <xf numFmtId="0" fontId="17" fillId="13" borderId="79" xfId="1" applyFont="1" applyFill="1" applyBorder="1" applyAlignment="1">
      <alignment horizontal="center"/>
    </xf>
    <xf numFmtId="0" fontId="17" fillId="13" borderId="98" xfId="1" applyFont="1" applyFill="1" applyBorder="1" applyAlignment="1">
      <alignment horizontal="center"/>
    </xf>
    <xf numFmtId="0" fontId="17" fillId="14" borderId="101" xfId="1" applyFont="1" applyFill="1" applyBorder="1" applyAlignment="1">
      <alignment horizontal="left" indent="1"/>
    </xf>
    <xf numFmtId="0" fontId="17" fillId="14" borderId="102" xfId="1" applyFont="1" applyFill="1" applyBorder="1" applyAlignment="1">
      <alignment horizontal="left" indent="1"/>
    </xf>
    <xf numFmtId="0" fontId="3" fillId="0" borderId="0" xfId="1" applyFont="1" applyAlignment="1">
      <alignment horizontal="center"/>
    </xf>
    <xf numFmtId="0" fontId="3" fillId="9" borderId="0" xfId="1" applyFont="1" applyFill="1" applyAlignment="1">
      <alignment horizontal="center"/>
    </xf>
    <xf numFmtId="0" fontId="17" fillId="13" borderId="82" xfId="1" applyFont="1" applyFill="1" applyBorder="1" applyAlignment="1">
      <alignment horizontal="center" vertical="center" wrapText="1"/>
    </xf>
    <xf numFmtId="0" fontId="17" fillId="13" borderId="83" xfId="1" applyFont="1" applyFill="1" applyBorder="1" applyAlignment="1">
      <alignment horizontal="center" vertical="center" wrapText="1"/>
    </xf>
    <xf numFmtId="0" fontId="17" fillId="14" borderId="86" xfId="1" applyFont="1" applyFill="1" applyBorder="1" applyAlignment="1">
      <alignment horizontal="left" vertical="center" indent="1"/>
    </xf>
    <xf numFmtId="0" fontId="17" fillId="14" borderId="87" xfId="1" applyFont="1" applyFill="1" applyBorder="1" applyAlignment="1">
      <alignment horizontal="left" vertical="center" indent="1"/>
    </xf>
    <xf numFmtId="0" fontId="17" fillId="0" borderId="90" xfId="1" applyFont="1" applyBorder="1" applyAlignment="1">
      <alignment horizontal="center" vertical="center"/>
    </xf>
    <xf numFmtId="0" fontId="17" fillId="0" borderId="91" xfId="1" applyFont="1" applyBorder="1" applyAlignment="1">
      <alignment horizontal="center" vertical="center"/>
    </xf>
    <xf numFmtId="0" fontId="17" fillId="0" borderId="94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/>
    </xf>
    <xf numFmtId="0" fontId="17" fillId="0" borderId="92" xfId="1" applyFont="1" applyBorder="1" applyAlignment="1">
      <alignment horizontal="center"/>
    </xf>
    <xf numFmtId="0" fontId="19" fillId="0" borderId="37" xfId="1" applyFont="1" applyBorder="1" applyAlignment="1">
      <alignment horizontal="center" vertical="center"/>
    </xf>
    <xf numFmtId="0" fontId="19" fillId="0" borderId="92" xfId="1" applyFont="1" applyBorder="1" applyAlignment="1">
      <alignment horizontal="center" vertical="center"/>
    </xf>
    <xf numFmtId="0" fontId="19" fillId="0" borderId="88" xfId="1" applyFont="1" applyBorder="1" applyAlignment="1">
      <alignment horizontal="center" vertical="center"/>
    </xf>
    <xf numFmtId="0" fontId="17" fillId="0" borderId="95" xfId="1" applyFont="1" applyBorder="1" applyAlignment="1">
      <alignment horizontal="center" vertical="center"/>
    </xf>
    <xf numFmtId="0" fontId="17" fillId="0" borderId="85" xfId="1" applyFont="1" applyBorder="1" applyAlignment="1">
      <alignment horizontal="center" vertical="center"/>
    </xf>
    <xf numFmtId="3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3" fontId="5" fillId="0" borderId="18" xfId="0" applyNumberFormat="1" applyFont="1" applyBorder="1" applyAlignment="1">
      <alignment vertical="center" wrapText="1"/>
    </xf>
    <xf numFmtId="0" fontId="12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6" borderId="8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</cellXfs>
  <cellStyles count="2">
    <cellStyle name="Normální" xfId="0" builtinId="0"/>
    <cellStyle name="Normální 2" xfId="1" xr:uid="{AE8140E5-542B-4B72-A1AA-46A083D6E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workbookViewId="0">
      <selection activeCell="J21" sqref="J21"/>
    </sheetView>
  </sheetViews>
  <sheetFormatPr defaultRowHeight="15" x14ac:dyDescent="0.25"/>
  <cols>
    <col min="1" max="1" width="43.85546875" customWidth="1"/>
    <col min="2" max="2" width="10.28515625" customWidth="1"/>
    <col min="3" max="3" width="9.28515625" customWidth="1"/>
    <col min="4" max="4" width="9.7109375" customWidth="1"/>
  </cols>
  <sheetData>
    <row r="1" spans="1:4" x14ac:dyDescent="0.25">
      <c r="A1" t="s">
        <v>0</v>
      </c>
      <c r="D1" s="126" t="s">
        <v>1</v>
      </c>
    </row>
    <row r="2" spans="1:4" x14ac:dyDescent="0.25">
      <c r="A2" t="s">
        <v>265</v>
      </c>
    </row>
    <row r="3" spans="1:4" x14ac:dyDescent="0.25">
      <c r="B3" s="128"/>
    </row>
    <row r="5" spans="1:4" ht="15.75" x14ac:dyDescent="0.25">
      <c r="A5" s="1" t="s">
        <v>145</v>
      </c>
      <c r="B5" s="2"/>
      <c r="D5" t="s">
        <v>2</v>
      </c>
    </row>
    <row r="6" spans="1:4" x14ac:dyDescent="0.25">
      <c r="A6" s="222"/>
      <c r="B6" s="223">
        <v>2026</v>
      </c>
      <c r="C6" s="223">
        <v>2027</v>
      </c>
      <c r="D6" s="223" t="s">
        <v>143</v>
      </c>
    </row>
    <row r="7" spans="1:4" x14ac:dyDescent="0.25">
      <c r="A7" s="224" t="s">
        <v>3</v>
      </c>
      <c r="B7" s="225">
        <f>SUM(B8:B13)</f>
        <v>7340</v>
      </c>
      <c r="C7" s="225">
        <f>SUM(C8:C13)</f>
        <v>7470</v>
      </c>
      <c r="D7" s="226">
        <f>SUM(D8:D13)</f>
        <v>0</v>
      </c>
    </row>
    <row r="8" spans="1:4" x14ac:dyDescent="0.25">
      <c r="A8" s="222" t="s">
        <v>4</v>
      </c>
      <c r="B8" s="225">
        <v>590</v>
      </c>
      <c r="C8" s="225">
        <v>620</v>
      </c>
      <c r="D8" s="226"/>
    </row>
    <row r="9" spans="1:4" x14ac:dyDescent="0.25">
      <c r="A9" s="222" t="s">
        <v>5</v>
      </c>
      <c r="B9" s="225">
        <v>6750</v>
      </c>
      <c r="C9" s="225">
        <v>6850</v>
      </c>
      <c r="D9" s="226"/>
    </row>
    <row r="10" spans="1:4" x14ac:dyDescent="0.25">
      <c r="A10" s="222" t="s">
        <v>6</v>
      </c>
      <c r="B10" s="225"/>
      <c r="C10" s="225"/>
      <c r="D10" s="226"/>
    </row>
    <row r="11" spans="1:4" x14ac:dyDescent="0.25">
      <c r="A11" s="222" t="s">
        <v>7</v>
      </c>
      <c r="B11" s="225"/>
      <c r="C11" s="225"/>
      <c r="D11" s="226"/>
    </row>
    <row r="12" spans="1:4" x14ac:dyDescent="0.25">
      <c r="A12" s="3" t="s">
        <v>8</v>
      </c>
      <c r="B12" s="218"/>
      <c r="C12" s="218"/>
      <c r="D12" s="216"/>
    </row>
    <row r="13" spans="1:4" x14ac:dyDescent="0.25">
      <c r="A13" s="3" t="s">
        <v>9</v>
      </c>
      <c r="B13" s="218"/>
      <c r="C13" s="218"/>
      <c r="D13" s="216"/>
    </row>
    <row r="14" spans="1:4" x14ac:dyDescent="0.25">
      <c r="A14" s="4" t="s">
        <v>10</v>
      </c>
      <c r="B14" s="218">
        <v>7340</v>
      </c>
      <c r="C14" s="218">
        <f>SUM(C15:C19)</f>
        <v>7470</v>
      </c>
      <c r="D14" s="216">
        <f>SUM(D15:D19)</f>
        <v>0</v>
      </c>
    </row>
    <row r="15" spans="1:4" x14ac:dyDescent="0.25">
      <c r="A15" s="3" t="s">
        <v>11</v>
      </c>
      <c r="B15" s="218">
        <v>270</v>
      </c>
      <c r="C15" s="218">
        <v>280</v>
      </c>
      <c r="D15" s="216"/>
    </row>
    <row r="16" spans="1:4" x14ac:dyDescent="0.25">
      <c r="A16" s="3" t="s">
        <v>12</v>
      </c>
      <c r="B16" s="218">
        <v>230</v>
      </c>
      <c r="C16" s="218">
        <v>240</v>
      </c>
      <c r="D16" s="216"/>
    </row>
    <row r="17" spans="1:5" x14ac:dyDescent="0.25">
      <c r="A17" s="3" t="s">
        <v>13</v>
      </c>
      <c r="B17" s="218">
        <v>6740</v>
      </c>
      <c r="C17" s="218">
        <v>6840</v>
      </c>
      <c r="D17" s="216"/>
    </row>
    <row r="18" spans="1:5" x14ac:dyDescent="0.25">
      <c r="A18" s="3" t="s">
        <v>14</v>
      </c>
      <c r="B18" s="218"/>
      <c r="C18" s="218"/>
      <c r="D18" s="216"/>
    </row>
    <row r="19" spans="1:5" x14ac:dyDescent="0.25">
      <c r="A19" s="3" t="s">
        <v>15</v>
      </c>
      <c r="B19" s="218">
        <v>100</v>
      </c>
      <c r="C19" s="218">
        <v>110</v>
      </c>
      <c r="D19" s="216"/>
    </row>
    <row r="20" spans="1:5" x14ac:dyDescent="0.25">
      <c r="B20" s="217"/>
      <c r="C20" s="217"/>
      <c r="D20" s="217"/>
    </row>
    <row r="23" spans="1:5" x14ac:dyDescent="0.25">
      <c r="A23" t="s">
        <v>291</v>
      </c>
      <c r="B23" t="s">
        <v>60</v>
      </c>
      <c r="D23" t="s">
        <v>61</v>
      </c>
    </row>
    <row r="24" spans="1:5" x14ac:dyDescent="0.25">
      <c r="C24" t="s">
        <v>267</v>
      </c>
    </row>
    <row r="28" spans="1:5" x14ac:dyDescent="0.25">
      <c r="A28" s="125" t="s">
        <v>144</v>
      </c>
      <c r="B28" s="122"/>
      <c r="C28" s="122"/>
      <c r="D28" s="122"/>
    </row>
    <row r="29" spans="1:5" x14ac:dyDescent="0.25">
      <c r="A29" s="123" t="s">
        <v>151</v>
      </c>
      <c r="B29" s="123"/>
      <c r="C29" s="123"/>
      <c r="D29" s="123"/>
      <c r="E29" s="12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7"/>
  <sheetViews>
    <sheetView topLeftCell="A28" workbookViewId="0">
      <selection activeCell="N61" sqref="N61"/>
    </sheetView>
  </sheetViews>
  <sheetFormatPr defaultRowHeight="15" x14ac:dyDescent="0.25"/>
  <cols>
    <col min="1" max="1" width="24.42578125" customWidth="1"/>
    <col min="2" max="2" width="10.7109375" customWidth="1"/>
    <col min="3" max="3" width="10.28515625" customWidth="1"/>
    <col min="4" max="4" width="11.7109375" customWidth="1"/>
    <col min="5" max="5" width="10.85546875" customWidth="1"/>
    <col min="7" max="7" width="10.5703125" customWidth="1"/>
  </cols>
  <sheetData>
    <row r="1" spans="1:10" x14ac:dyDescent="0.25">
      <c r="G1" t="s">
        <v>16</v>
      </c>
    </row>
    <row r="2" spans="1:10" x14ac:dyDescent="0.25">
      <c r="A2" t="s">
        <v>17</v>
      </c>
      <c r="B2" t="s">
        <v>258</v>
      </c>
    </row>
    <row r="5" spans="1:10" ht="15.75" x14ac:dyDescent="0.25">
      <c r="A5" s="240" t="s">
        <v>308</v>
      </c>
      <c r="B5" s="240"/>
      <c r="C5" s="240"/>
      <c r="D5" s="240"/>
      <c r="E5" s="240"/>
      <c r="F5" s="240"/>
      <c r="G5" s="240"/>
    </row>
    <row r="6" spans="1:10" x14ac:dyDescent="0.25">
      <c r="G6" s="2" t="s">
        <v>2</v>
      </c>
    </row>
    <row r="7" spans="1:10" ht="18" customHeight="1" x14ac:dyDescent="0.25">
      <c r="A7" s="241" t="s">
        <v>18</v>
      </c>
      <c r="B7" s="233" t="s">
        <v>19</v>
      </c>
      <c r="C7" s="235" t="s">
        <v>20</v>
      </c>
      <c r="D7" s="235" t="s">
        <v>62</v>
      </c>
      <c r="E7" s="237" t="s">
        <v>21</v>
      </c>
      <c r="F7" s="233" t="s">
        <v>22</v>
      </c>
      <c r="G7" s="233" t="s">
        <v>23</v>
      </c>
    </row>
    <row r="8" spans="1:10" ht="18" customHeight="1" x14ac:dyDescent="0.25">
      <c r="A8" s="241"/>
      <c r="B8" s="233"/>
      <c r="C8" s="233"/>
      <c r="D8" s="239"/>
      <c r="E8" s="237"/>
      <c r="F8" s="233"/>
      <c r="G8" s="233"/>
    </row>
    <row r="9" spans="1:10" ht="28.15" customHeight="1" x14ac:dyDescent="0.25">
      <c r="A9" s="6" t="s">
        <v>24</v>
      </c>
      <c r="B9" s="230">
        <v>520</v>
      </c>
      <c r="C9" s="230">
        <v>520</v>
      </c>
      <c r="D9" s="230">
        <v>520</v>
      </c>
      <c r="E9" s="230">
        <v>560</v>
      </c>
      <c r="F9" s="230"/>
      <c r="G9" s="230"/>
      <c r="H9" s="217"/>
      <c r="I9" s="217"/>
      <c r="J9" s="217"/>
    </row>
    <row r="10" spans="1:10" ht="28.15" customHeight="1" x14ac:dyDescent="0.25">
      <c r="A10" s="6" t="s">
        <v>259</v>
      </c>
      <c r="B10" s="230"/>
      <c r="C10" s="230"/>
      <c r="D10" s="230"/>
      <c r="E10" s="230"/>
      <c r="F10" s="230"/>
      <c r="G10" s="230"/>
      <c r="H10" s="217"/>
      <c r="I10" s="217"/>
      <c r="J10" s="217"/>
    </row>
    <row r="11" spans="1:10" ht="28.15" customHeight="1" x14ac:dyDescent="0.25">
      <c r="A11" s="6" t="s">
        <v>260</v>
      </c>
      <c r="B11" s="230">
        <v>100</v>
      </c>
      <c r="C11" s="230">
        <v>100</v>
      </c>
      <c r="D11" s="230">
        <v>100</v>
      </c>
      <c r="E11" s="230">
        <v>250</v>
      </c>
      <c r="F11" s="230"/>
      <c r="G11" s="230"/>
      <c r="H11" s="217"/>
      <c r="I11" s="217"/>
      <c r="J11" s="217"/>
    </row>
    <row r="12" spans="1:10" ht="28.15" customHeight="1" x14ac:dyDescent="0.25">
      <c r="A12" s="6" t="s">
        <v>26</v>
      </c>
      <c r="B12" s="230">
        <v>6000</v>
      </c>
      <c r="C12" s="230">
        <v>5996</v>
      </c>
      <c r="D12" s="230">
        <v>5996</v>
      </c>
      <c r="E12" s="230">
        <v>6420</v>
      </c>
      <c r="F12" s="230"/>
      <c r="G12" s="230"/>
      <c r="H12" s="217"/>
      <c r="I12" s="217"/>
      <c r="J12" s="217"/>
    </row>
    <row r="13" spans="1:10" ht="28.15" customHeight="1" x14ac:dyDescent="0.25">
      <c r="A13" s="7" t="s">
        <v>27</v>
      </c>
      <c r="B13" s="3"/>
      <c r="C13" s="3"/>
      <c r="D13" s="3"/>
      <c r="E13" s="3"/>
      <c r="F13" s="3"/>
      <c r="G13" s="3"/>
    </row>
    <row r="14" spans="1:10" ht="28.15" customHeight="1" x14ac:dyDescent="0.25">
      <c r="A14" s="7" t="s">
        <v>28</v>
      </c>
      <c r="B14" s="8"/>
      <c r="C14" s="8"/>
      <c r="D14" s="8"/>
      <c r="E14" s="8"/>
      <c r="F14" s="8"/>
      <c r="G14" s="8"/>
    </row>
    <row r="15" spans="1:10" ht="28.15" customHeight="1" x14ac:dyDescent="0.25">
      <c r="A15" s="7" t="s">
        <v>29</v>
      </c>
      <c r="B15" s="3"/>
      <c r="C15" s="3"/>
      <c r="D15" s="3"/>
      <c r="E15" s="3"/>
      <c r="F15" s="3"/>
      <c r="G15" s="3"/>
    </row>
    <row r="16" spans="1:10" ht="28.15" customHeight="1" x14ac:dyDescent="0.25">
      <c r="A16" s="7" t="s">
        <v>30</v>
      </c>
      <c r="B16" s="3"/>
      <c r="C16" s="3"/>
      <c r="D16" s="3"/>
      <c r="E16" s="3"/>
      <c r="F16" s="3"/>
      <c r="G16" s="3"/>
    </row>
    <row r="17" spans="1:7" ht="28.15" customHeight="1" x14ac:dyDescent="0.25">
      <c r="A17" s="7" t="s">
        <v>31</v>
      </c>
      <c r="B17" s="3"/>
      <c r="C17" s="3"/>
      <c r="D17" s="3"/>
      <c r="E17" s="3"/>
      <c r="F17" s="3"/>
      <c r="G17" s="3"/>
    </row>
    <row r="18" spans="1:7" ht="28.15" customHeight="1" x14ac:dyDescent="0.25">
      <c r="A18" s="7" t="s">
        <v>309</v>
      </c>
      <c r="B18" s="3"/>
      <c r="C18" s="3"/>
      <c r="D18" s="3">
        <v>49</v>
      </c>
      <c r="E18" s="3"/>
      <c r="F18" s="3"/>
      <c r="G18" s="3"/>
    </row>
    <row r="19" spans="1:7" x14ac:dyDescent="0.25">
      <c r="A19" s="9" t="s">
        <v>33</v>
      </c>
      <c r="B19" s="10">
        <f t="shared" ref="B19:G19" si="0">SUM(B9:B18)</f>
        <v>6620</v>
      </c>
      <c r="C19" s="10">
        <f t="shared" si="0"/>
        <v>6616</v>
      </c>
      <c r="D19" s="10">
        <f t="shared" si="0"/>
        <v>6665</v>
      </c>
      <c r="E19" s="10">
        <f t="shared" si="0"/>
        <v>7230</v>
      </c>
      <c r="F19" s="10">
        <f t="shared" si="0"/>
        <v>0</v>
      </c>
      <c r="G19" s="10">
        <f t="shared" si="0"/>
        <v>0</v>
      </c>
    </row>
    <row r="23" spans="1:7" x14ac:dyDescent="0.25">
      <c r="A23" s="238" t="s">
        <v>34</v>
      </c>
      <c r="B23" s="233" t="s">
        <v>19</v>
      </c>
      <c r="C23" s="235" t="s">
        <v>20</v>
      </c>
      <c r="D23" s="235" t="s">
        <v>62</v>
      </c>
      <c r="E23" s="237" t="s">
        <v>21</v>
      </c>
      <c r="F23" s="233" t="s">
        <v>22</v>
      </c>
      <c r="G23" s="233" t="s">
        <v>23</v>
      </c>
    </row>
    <row r="24" spans="1:7" x14ac:dyDescent="0.25">
      <c r="A24" s="238"/>
      <c r="B24" s="239"/>
      <c r="C24" s="235"/>
      <c r="D24" s="236"/>
      <c r="E24" s="237"/>
      <c r="F24" s="233"/>
      <c r="G24" s="233"/>
    </row>
    <row r="25" spans="1:7" x14ac:dyDescent="0.25">
      <c r="A25" s="238"/>
      <c r="B25" s="239"/>
      <c r="C25" s="235"/>
      <c r="D25" s="236"/>
      <c r="E25" s="237"/>
      <c r="F25" s="233"/>
      <c r="G25" s="233"/>
    </row>
    <row r="26" spans="1:7" x14ac:dyDescent="0.25">
      <c r="A26" s="3" t="s">
        <v>35</v>
      </c>
      <c r="B26" s="3">
        <v>154</v>
      </c>
      <c r="C26" s="3">
        <v>154</v>
      </c>
      <c r="D26" s="3">
        <v>154</v>
      </c>
      <c r="E26" s="3">
        <v>170</v>
      </c>
      <c r="F26" s="3"/>
      <c r="G26" s="3"/>
    </row>
    <row r="27" spans="1:7" x14ac:dyDescent="0.25">
      <c r="A27" s="3" t="s">
        <v>36</v>
      </c>
      <c r="B27" s="3">
        <v>70</v>
      </c>
      <c r="C27" s="3">
        <v>70</v>
      </c>
      <c r="D27" s="3">
        <v>55</v>
      </c>
      <c r="E27" s="3">
        <v>70</v>
      </c>
      <c r="F27" s="3"/>
      <c r="G27" s="3"/>
    </row>
    <row r="28" spans="1:7" x14ac:dyDescent="0.25">
      <c r="A28" s="3" t="s">
        <v>37</v>
      </c>
      <c r="B28" s="3">
        <v>40</v>
      </c>
      <c r="C28" s="3">
        <v>40</v>
      </c>
      <c r="D28" s="3">
        <v>30</v>
      </c>
      <c r="E28" s="3">
        <v>40</v>
      </c>
      <c r="F28" s="3"/>
      <c r="G28" s="3"/>
    </row>
    <row r="29" spans="1:7" x14ac:dyDescent="0.25">
      <c r="A29" s="3" t="s">
        <v>38</v>
      </c>
      <c r="B29" s="3">
        <v>6</v>
      </c>
      <c r="C29" s="3">
        <v>6</v>
      </c>
      <c r="D29" s="3">
        <v>6</v>
      </c>
      <c r="E29" s="3">
        <v>6</v>
      </c>
      <c r="F29" s="3"/>
      <c r="G29" s="3"/>
    </row>
    <row r="30" spans="1:7" x14ac:dyDescent="0.25">
      <c r="A30" s="3" t="s">
        <v>39</v>
      </c>
      <c r="B30" s="3">
        <v>1</v>
      </c>
      <c r="C30" s="3">
        <v>1</v>
      </c>
      <c r="D30" s="3">
        <v>1</v>
      </c>
      <c r="E30" s="3">
        <v>1</v>
      </c>
      <c r="F30" s="3"/>
      <c r="G30" s="3"/>
    </row>
    <row r="31" spans="1:7" x14ac:dyDescent="0.25">
      <c r="A31" s="3" t="s">
        <v>40</v>
      </c>
      <c r="B31" s="3">
        <v>196</v>
      </c>
      <c r="C31" s="3">
        <v>196</v>
      </c>
      <c r="D31" s="3">
        <v>206</v>
      </c>
      <c r="E31" s="3">
        <v>218</v>
      </c>
      <c r="F31" s="3"/>
      <c r="G31" s="3"/>
    </row>
    <row r="32" spans="1:7" x14ac:dyDescent="0.25">
      <c r="A32" s="3" t="s">
        <v>41</v>
      </c>
      <c r="B32" s="3">
        <v>0</v>
      </c>
      <c r="C32" s="3">
        <v>0</v>
      </c>
      <c r="D32" s="3">
        <v>0</v>
      </c>
      <c r="E32" s="3">
        <v>0</v>
      </c>
      <c r="F32" s="3"/>
      <c r="G32" s="3"/>
    </row>
    <row r="33" spans="1:7" x14ac:dyDescent="0.25">
      <c r="A33" s="3" t="s">
        <v>42</v>
      </c>
      <c r="B33" s="3">
        <v>5</v>
      </c>
      <c r="C33" s="3">
        <v>5</v>
      </c>
      <c r="D33" s="3">
        <v>5</v>
      </c>
      <c r="E33" s="3">
        <v>5</v>
      </c>
      <c r="F33" s="3"/>
      <c r="G33" s="3"/>
    </row>
    <row r="34" spans="1:7" x14ac:dyDescent="0.25">
      <c r="A34" s="3" t="s">
        <v>43</v>
      </c>
      <c r="B34" s="3">
        <v>6</v>
      </c>
      <c r="C34" s="3">
        <v>6</v>
      </c>
      <c r="D34" s="3">
        <v>6</v>
      </c>
      <c r="E34" s="3">
        <v>6</v>
      </c>
      <c r="F34" s="3"/>
      <c r="G34" s="3"/>
    </row>
    <row r="35" spans="1:7" x14ac:dyDescent="0.25">
      <c r="A35" s="3" t="s">
        <v>44</v>
      </c>
      <c r="B35" s="3">
        <v>0</v>
      </c>
      <c r="C35" s="3">
        <v>0</v>
      </c>
      <c r="D35" s="3">
        <v>0</v>
      </c>
      <c r="E35" s="3">
        <v>0</v>
      </c>
      <c r="F35" s="3"/>
      <c r="G35" s="3"/>
    </row>
    <row r="36" spans="1:7" x14ac:dyDescent="0.25">
      <c r="A36" s="3" t="s">
        <v>45</v>
      </c>
      <c r="B36" s="3">
        <v>30</v>
      </c>
      <c r="C36" s="3">
        <v>30</v>
      </c>
      <c r="D36" s="3">
        <v>45</v>
      </c>
      <c r="E36" s="3">
        <v>32</v>
      </c>
      <c r="F36" s="3"/>
      <c r="G36" s="3"/>
    </row>
    <row r="37" spans="1:7" x14ac:dyDescent="0.25">
      <c r="A37" s="3" t="s">
        <v>46</v>
      </c>
      <c r="B37" s="3">
        <v>12</v>
      </c>
      <c r="C37" s="3">
        <v>12</v>
      </c>
      <c r="D37" s="3">
        <v>12</v>
      </c>
      <c r="E37" s="3">
        <v>12</v>
      </c>
      <c r="F37" s="3"/>
      <c r="G37" s="3"/>
    </row>
    <row r="38" spans="1:7" x14ac:dyDescent="0.25">
      <c r="A38" s="3" t="s">
        <v>47</v>
      </c>
      <c r="B38" s="3">
        <v>0</v>
      </c>
      <c r="C38" s="3">
        <v>0</v>
      </c>
      <c r="D38" s="3">
        <v>0</v>
      </c>
      <c r="E38" s="3"/>
      <c r="F38" s="3"/>
      <c r="G38" s="3"/>
    </row>
    <row r="39" spans="1:7" x14ac:dyDescent="0.25">
      <c r="A39" s="3" t="s">
        <v>15</v>
      </c>
      <c r="B39" s="3">
        <v>0</v>
      </c>
      <c r="C39" s="3">
        <v>0</v>
      </c>
      <c r="D39" s="3">
        <v>0</v>
      </c>
      <c r="E39" s="3"/>
      <c r="F39" s="3"/>
      <c r="G39" s="3"/>
    </row>
    <row r="40" spans="1:7" x14ac:dyDescent="0.25">
      <c r="A40" s="11" t="s">
        <v>48</v>
      </c>
      <c r="B40" s="3">
        <f t="shared" ref="B40:G40" si="1">SUM(B26:B39)</f>
        <v>520</v>
      </c>
      <c r="C40" s="3">
        <f t="shared" si="1"/>
        <v>520</v>
      </c>
      <c r="D40" s="3">
        <f t="shared" si="1"/>
        <v>520</v>
      </c>
      <c r="E40" s="3">
        <f t="shared" si="1"/>
        <v>560</v>
      </c>
      <c r="F40" s="3">
        <f t="shared" si="1"/>
        <v>0</v>
      </c>
      <c r="G40" s="3">
        <f t="shared" si="1"/>
        <v>0</v>
      </c>
    </row>
    <row r="41" spans="1:7" x14ac:dyDescent="0.25">
      <c r="A41" s="11" t="s">
        <v>49</v>
      </c>
      <c r="B41" s="5">
        <f t="shared" ref="B41:G41" si="2">SUM(B9,B10,B14:B17,-B40)</f>
        <v>0</v>
      </c>
      <c r="C41" s="5">
        <f t="shared" si="2"/>
        <v>0</v>
      </c>
      <c r="D41" s="5">
        <f t="shared" si="2"/>
        <v>0</v>
      </c>
      <c r="E41" s="5">
        <f t="shared" si="2"/>
        <v>0</v>
      </c>
      <c r="F41" s="5">
        <f t="shared" si="2"/>
        <v>0</v>
      </c>
      <c r="G41" s="5">
        <f t="shared" si="2"/>
        <v>0</v>
      </c>
    </row>
    <row r="44" spans="1:7" ht="14.45" customHeight="1" x14ac:dyDescent="0.25">
      <c r="A44" s="234" t="s">
        <v>261</v>
      </c>
      <c r="B44" s="233" t="s">
        <v>19</v>
      </c>
      <c r="C44" s="235" t="s">
        <v>20</v>
      </c>
      <c r="D44" s="235" t="s">
        <v>62</v>
      </c>
      <c r="E44" s="237" t="s">
        <v>21</v>
      </c>
      <c r="F44" s="233" t="s">
        <v>22</v>
      </c>
      <c r="G44" s="233" t="s">
        <v>23</v>
      </c>
    </row>
    <row r="45" spans="1:7" x14ac:dyDescent="0.25">
      <c r="A45" s="234"/>
      <c r="B45" s="233"/>
      <c r="C45" s="235"/>
      <c r="D45" s="236"/>
      <c r="E45" s="237"/>
      <c r="F45" s="233"/>
      <c r="G45" s="233"/>
    </row>
    <row r="46" spans="1:7" x14ac:dyDescent="0.25">
      <c r="A46" s="234"/>
      <c r="B46" s="233"/>
      <c r="C46" s="235"/>
      <c r="D46" s="236"/>
      <c r="E46" s="237"/>
      <c r="F46" s="233"/>
      <c r="G46" s="233"/>
    </row>
    <row r="47" spans="1:7" x14ac:dyDescent="0.25">
      <c r="A47" s="3" t="s">
        <v>50</v>
      </c>
      <c r="B47" s="3">
        <v>38</v>
      </c>
      <c r="C47" s="3">
        <v>22</v>
      </c>
      <c r="D47" s="3">
        <v>22</v>
      </c>
      <c r="E47" s="3">
        <v>38</v>
      </c>
      <c r="F47" s="3"/>
      <c r="G47" s="3"/>
    </row>
    <row r="48" spans="1:7" x14ac:dyDescent="0.25">
      <c r="A48" s="3" t="s">
        <v>51</v>
      </c>
      <c r="B48" s="3">
        <v>11</v>
      </c>
      <c r="C48" s="3">
        <v>11</v>
      </c>
      <c r="D48" s="3">
        <v>11</v>
      </c>
      <c r="E48" s="3">
        <v>11</v>
      </c>
      <c r="F48" s="3"/>
      <c r="G48" s="3"/>
    </row>
    <row r="49" spans="1:7" x14ac:dyDescent="0.25">
      <c r="A49" s="3" t="s">
        <v>52</v>
      </c>
      <c r="B49" s="3">
        <v>5951</v>
      </c>
      <c r="C49" s="3">
        <v>5963</v>
      </c>
      <c r="D49" s="3">
        <v>5963</v>
      </c>
      <c r="E49" s="3">
        <v>6371</v>
      </c>
      <c r="F49" s="3"/>
      <c r="G49" s="3"/>
    </row>
    <row r="50" spans="1:7" x14ac:dyDescent="0.25">
      <c r="A50" s="3" t="s">
        <v>288</v>
      </c>
      <c r="B50" s="3"/>
      <c r="C50" s="3">
        <v>0</v>
      </c>
      <c r="D50" s="3">
        <v>0</v>
      </c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ht="14.45" customHeight="1" x14ac:dyDescent="0.25">
      <c r="A52" s="6" t="s">
        <v>53</v>
      </c>
      <c r="B52" s="3"/>
      <c r="C52" s="3"/>
      <c r="D52" s="3"/>
      <c r="E52" s="3"/>
      <c r="F52" s="3"/>
      <c r="G52" s="3"/>
    </row>
    <row r="53" spans="1:7" x14ac:dyDescent="0.25">
      <c r="A53" s="11" t="s">
        <v>48</v>
      </c>
      <c r="B53" s="3">
        <f t="shared" ref="B53:G53" si="3">SUM(B47:B52)</f>
        <v>6000</v>
      </c>
      <c r="C53" s="3">
        <f t="shared" si="3"/>
        <v>5996</v>
      </c>
      <c r="D53" s="3">
        <f t="shared" si="3"/>
        <v>5996</v>
      </c>
      <c r="E53" s="3">
        <f t="shared" si="3"/>
        <v>6420</v>
      </c>
      <c r="F53" s="3">
        <f t="shared" si="3"/>
        <v>0</v>
      </c>
      <c r="G53" s="3">
        <f t="shared" si="3"/>
        <v>0</v>
      </c>
    </row>
    <row r="54" spans="1:7" x14ac:dyDescent="0.25">
      <c r="A54" s="11" t="s">
        <v>49</v>
      </c>
      <c r="B54" s="5">
        <f t="shared" ref="B54:G54" si="4">SUM(B12,-B53)</f>
        <v>0</v>
      </c>
      <c r="C54" s="5">
        <f t="shared" si="4"/>
        <v>0</v>
      </c>
      <c r="D54" s="5">
        <f t="shared" si="4"/>
        <v>0</v>
      </c>
      <c r="E54" s="5">
        <f t="shared" si="4"/>
        <v>0</v>
      </c>
      <c r="F54" s="5">
        <f t="shared" si="4"/>
        <v>0</v>
      </c>
      <c r="G54" s="5">
        <f t="shared" si="4"/>
        <v>0</v>
      </c>
    </row>
    <row r="55" spans="1:7" x14ac:dyDescent="0.25">
      <c r="E55" s="2"/>
    </row>
    <row r="57" spans="1:7" ht="14.45" customHeight="1" x14ac:dyDescent="0.25">
      <c r="A57" s="234" t="s">
        <v>262</v>
      </c>
      <c r="B57" s="233" t="s">
        <v>19</v>
      </c>
      <c r="C57" s="235" t="s">
        <v>20</v>
      </c>
      <c r="D57" s="235" t="s">
        <v>62</v>
      </c>
      <c r="E57" s="237" t="s">
        <v>21</v>
      </c>
      <c r="F57" s="233" t="s">
        <v>22</v>
      </c>
      <c r="G57" s="233" t="s">
        <v>23</v>
      </c>
    </row>
    <row r="58" spans="1:7" x14ac:dyDescent="0.25">
      <c r="A58" s="234"/>
      <c r="B58" s="233"/>
      <c r="C58" s="235"/>
      <c r="D58" s="236"/>
      <c r="E58" s="237"/>
      <c r="F58" s="233"/>
      <c r="G58" s="233"/>
    </row>
    <row r="59" spans="1:7" x14ac:dyDescent="0.25">
      <c r="A59" s="234"/>
      <c r="B59" s="233"/>
      <c r="C59" s="235"/>
      <c r="D59" s="236"/>
      <c r="E59" s="237"/>
      <c r="F59" s="233"/>
      <c r="G59" s="233"/>
    </row>
    <row r="60" spans="1:7" x14ac:dyDescent="0.25">
      <c r="A60" s="3" t="s">
        <v>54</v>
      </c>
      <c r="B60" s="3"/>
      <c r="C60" s="3"/>
      <c r="D60" s="3">
        <v>0</v>
      </c>
      <c r="E60" s="3"/>
      <c r="F60" s="3"/>
      <c r="G60" s="3"/>
    </row>
    <row r="61" spans="1:7" x14ac:dyDescent="0.25">
      <c r="A61" s="3" t="s">
        <v>55</v>
      </c>
      <c r="B61" s="3">
        <v>0</v>
      </c>
      <c r="C61" s="3">
        <v>0</v>
      </c>
      <c r="D61" s="3">
        <v>0</v>
      </c>
      <c r="E61" s="3"/>
      <c r="F61" s="3"/>
      <c r="G61" s="3"/>
    </row>
    <row r="62" spans="1:7" x14ac:dyDescent="0.25">
      <c r="A62" s="3" t="s">
        <v>56</v>
      </c>
      <c r="B62" s="3">
        <v>100</v>
      </c>
      <c r="C62" s="3">
        <v>100</v>
      </c>
      <c r="D62" s="3">
        <v>100</v>
      </c>
      <c r="E62" s="3">
        <v>250</v>
      </c>
      <c r="F62" s="3"/>
      <c r="G62" s="3"/>
    </row>
    <row r="63" spans="1:7" x14ac:dyDescent="0.25">
      <c r="A63" s="6"/>
      <c r="B63" s="3"/>
      <c r="C63" s="3"/>
      <c r="D63" s="3"/>
      <c r="E63" s="3"/>
      <c r="F63" s="3"/>
      <c r="G63" s="3"/>
    </row>
    <row r="64" spans="1:7" x14ac:dyDescent="0.25">
      <c r="A64" s="6" t="s">
        <v>273</v>
      </c>
      <c r="B64" s="3"/>
      <c r="C64" s="3"/>
      <c r="D64" s="3">
        <v>49</v>
      </c>
      <c r="E64" s="3">
        <v>0</v>
      </c>
      <c r="F64" s="3"/>
      <c r="G64" s="3"/>
    </row>
    <row r="65" spans="1:7" ht="14.45" customHeight="1" x14ac:dyDescent="0.25">
      <c r="A65" s="6" t="s">
        <v>53</v>
      </c>
      <c r="B65" s="3"/>
      <c r="C65" s="3"/>
      <c r="D65" s="3"/>
      <c r="E65" s="3"/>
      <c r="F65" s="3"/>
      <c r="G65" s="3"/>
    </row>
    <row r="66" spans="1:7" x14ac:dyDescent="0.25">
      <c r="A66" s="11" t="s">
        <v>48</v>
      </c>
      <c r="B66" s="3">
        <f t="shared" ref="B66:G66" si="5">SUM(B60:B65)</f>
        <v>100</v>
      </c>
      <c r="C66" s="3">
        <f t="shared" si="5"/>
        <v>100</v>
      </c>
      <c r="D66" s="3">
        <f t="shared" si="5"/>
        <v>149</v>
      </c>
      <c r="E66" s="3">
        <f t="shared" si="5"/>
        <v>250</v>
      </c>
      <c r="F66" s="3">
        <f t="shared" si="5"/>
        <v>0</v>
      </c>
      <c r="G66" s="3">
        <f t="shared" si="5"/>
        <v>0</v>
      </c>
    </row>
    <row r="67" spans="1:7" x14ac:dyDescent="0.25">
      <c r="A67" s="11" t="s">
        <v>49</v>
      </c>
      <c r="B67" s="5">
        <v>0</v>
      </c>
      <c r="C67" s="5">
        <v>0</v>
      </c>
      <c r="D67" s="5">
        <v>0</v>
      </c>
      <c r="E67" s="5">
        <v>0</v>
      </c>
      <c r="F67" s="5">
        <f t="shared" ref="F67:G67" si="6">SUM(F13,F18,-F66)</f>
        <v>0</v>
      </c>
      <c r="G67" s="5">
        <f t="shared" si="6"/>
        <v>0</v>
      </c>
    </row>
    <row r="69" spans="1:7" x14ac:dyDescent="0.25">
      <c r="A69" s="12" t="s">
        <v>57</v>
      </c>
      <c r="B69" s="10">
        <f t="shared" ref="B69:G69" si="7">SUM(B66,B53,B40)</f>
        <v>6620</v>
      </c>
      <c r="C69" s="10">
        <f t="shared" si="7"/>
        <v>6616</v>
      </c>
      <c r="D69" s="10">
        <f t="shared" si="7"/>
        <v>6665</v>
      </c>
      <c r="E69" s="10">
        <f t="shared" si="7"/>
        <v>7230</v>
      </c>
      <c r="F69" s="10">
        <f t="shared" si="7"/>
        <v>0</v>
      </c>
      <c r="G69" s="10">
        <f t="shared" si="7"/>
        <v>0</v>
      </c>
    </row>
    <row r="72" spans="1:7" ht="15.75" thickBot="1" x14ac:dyDescent="0.3">
      <c r="A72" s="13"/>
      <c r="B72" s="13"/>
      <c r="C72" s="13"/>
      <c r="D72" s="13"/>
      <c r="E72" s="13"/>
      <c r="F72" s="13"/>
      <c r="G72" s="13"/>
    </row>
    <row r="73" spans="1:7" ht="34.9" customHeight="1" thickBot="1" x14ac:dyDescent="0.3">
      <c r="A73" s="14" t="s">
        <v>58</v>
      </c>
      <c r="B73" s="15">
        <f t="shared" ref="B73:G73" si="8">SUM(B19,-B69)</f>
        <v>0</v>
      </c>
      <c r="C73" s="15">
        <f t="shared" si="8"/>
        <v>0</v>
      </c>
      <c r="D73" s="15">
        <f t="shared" si="8"/>
        <v>0</v>
      </c>
      <c r="E73" s="15">
        <f t="shared" si="8"/>
        <v>0</v>
      </c>
      <c r="F73" s="15">
        <f t="shared" si="8"/>
        <v>0</v>
      </c>
      <c r="G73" s="15">
        <f t="shared" si="8"/>
        <v>0</v>
      </c>
    </row>
    <row r="76" spans="1:7" x14ac:dyDescent="0.25">
      <c r="A76" t="s">
        <v>290</v>
      </c>
      <c r="C76" t="s">
        <v>60</v>
      </c>
      <c r="F76" t="s">
        <v>61</v>
      </c>
    </row>
    <row r="77" spans="1:7" x14ac:dyDescent="0.25">
      <c r="F77" t="s">
        <v>267</v>
      </c>
    </row>
  </sheetData>
  <mergeCells count="29">
    <mergeCell ref="A5:G5"/>
    <mergeCell ref="A7:A8"/>
    <mergeCell ref="B7:B8"/>
    <mergeCell ref="C7:C8"/>
    <mergeCell ref="D7:D8"/>
    <mergeCell ref="E7:E8"/>
    <mergeCell ref="F7:F8"/>
    <mergeCell ref="G7:G8"/>
    <mergeCell ref="G23:G25"/>
    <mergeCell ref="A44:A46"/>
    <mergeCell ref="B44:B46"/>
    <mergeCell ref="C44:C46"/>
    <mergeCell ref="D44:D46"/>
    <mergeCell ref="E44:E46"/>
    <mergeCell ref="F44:F46"/>
    <mergeCell ref="G44:G46"/>
    <mergeCell ref="A23:A25"/>
    <mergeCell ref="B23:B25"/>
    <mergeCell ref="C23:C25"/>
    <mergeCell ref="D23:D25"/>
    <mergeCell ref="E23:E25"/>
    <mergeCell ref="F23:F25"/>
    <mergeCell ref="G57:G59"/>
    <mergeCell ref="A57:A59"/>
    <mergeCell ref="B57:B59"/>
    <mergeCell ref="C57:C59"/>
    <mergeCell ref="D57:D59"/>
    <mergeCell ref="E57:E59"/>
    <mergeCell ref="F57:F59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AD1F-CC1A-4AA7-B7B7-6F8D6B2D049E}">
  <dimension ref="A1:Q121"/>
  <sheetViews>
    <sheetView tabSelected="1" topLeftCell="A97" zoomScaleNormal="100" workbookViewId="0">
      <selection activeCell="K58" sqref="K58"/>
    </sheetView>
  </sheetViews>
  <sheetFormatPr defaultRowHeight="12.75" x14ac:dyDescent="0.2"/>
  <cols>
    <col min="1" max="1" width="3.7109375" style="130" customWidth="1"/>
    <col min="2" max="2" width="4.28515625" style="130" customWidth="1"/>
    <col min="3" max="3" width="30.28515625" style="131" customWidth="1"/>
    <col min="4" max="9" width="8.42578125" style="131" customWidth="1"/>
    <col min="10" max="10" width="9.7109375" style="131" customWidth="1"/>
    <col min="11" max="256" width="9.140625" style="131"/>
    <col min="257" max="257" width="3.7109375" style="131" customWidth="1"/>
    <col min="258" max="258" width="4.28515625" style="131" customWidth="1"/>
    <col min="259" max="259" width="30.28515625" style="131" customWidth="1"/>
    <col min="260" max="266" width="8.42578125" style="131" customWidth="1"/>
    <col min="267" max="512" width="9.140625" style="131"/>
    <col min="513" max="513" width="3.7109375" style="131" customWidth="1"/>
    <col min="514" max="514" width="4.28515625" style="131" customWidth="1"/>
    <col min="515" max="515" width="30.28515625" style="131" customWidth="1"/>
    <col min="516" max="522" width="8.42578125" style="131" customWidth="1"/>
    <col min="523" max="768" width="9.140625" style="131"/>
    <col min="769" max="769" width="3.7109375" style="131" customWidth="1"/>
    <col min="770" max="770" width="4.28515625" style="131" customWidth="1"/>
    <col min="771" max="771" width="30.28515625" style="131" customWidth="1"/>
    <col min="772" max="778" width="8.42578125" style="131" customWidth="1"/>
    <col min="779" max="1024" width="9.140625" style="131"/>
    <col min="1025" max="1025" width="3.7109375" style="131" customWidth="1"/>
    <col min="1026" max="1026" width="4.28515625" style="131" customWidth="1"/>
    <col min="1027" max="1027" width="30.28515625" style="131" customWidth="1"/>
    <col min="1028" max="1034" width="8.42578125" style="131" customWidth="1"/>
    <col min="1035" max="1280" width="9.140625" style="131"/>
    <col min="1281" max="1281" width="3.7109375" style="131" customWidth="1"/>
    <col min="1282" max="1282" width="4.28515625" style="131" customWidth="1"/>
    <col min="1283" max="1283" width="30.28515625" style="131" customWidth="1"/>
    <col min="1284" max="1290" width="8.42578125" style="131" customWidth="1"/>
    <col min="1291" max="1536" width="9.140625" style="131"/>
    <col min="1537" max="1537" width="3.7109375" style="131" customWidth="1"/>
    <col min="1538" max="1538" width="4.28515625" style="131" customWidth="1"/>
    <col min="1539" max="1539" width="30.28515625" style="131" customWidth="1"/>
    <col min="1540" max="1546" width="8.42578125" style="131" customWidth="1"/>
    <col min="1547" max="1792" width="9.140625" style="131"/>
    <col min="1793" max="1793" width="3.7109375" style="131" customWidth="1"/>
    <col min="1794" max="1794" width="4.28515625" style="131" customWidth="1"/>
    <col min="1795" max="1795" width="30.28515625" style="131" customWidth="1"/>
    <col min="1796" max="1802" width="8.42578125" style="131" customWidth="1"/>
    <col min="1803" max="2048" width="9.140625" style="131"/>
    <col min="2049" max="2049" width="3.7109375" style="131" customWidth="1"/>
    <col min="2050" max="2050" width="4.28515625" style="131" customWidth="1"/>
    <col min="2051" max="2051" width="30.28515625" style="131" customWidth="1"/>
    <col min="2052" max="2058" width="8.42578125" style="131" customWidth="1"/>
    <col min="2059" max="2304" width="9.140625" style="131"/>
    <col min="2305" max="2305" width="3.7109375" style="131" customWidth="1"/>
    <col min="2306" max="2306" width="4.28515625" style="131" customWidth="1"/>
    <col min="2307" max="2307" width="30.28515625" style="131" customWidth="1"/>
    <col min="2308" max="2314" width="8.42578125" style="131" customWidth="1"/>
    <col min="2315" max="2560" width="9.140625" style="131"/>
    <col min="2561" max="2561" width="3.7109375" style="131" customWidth="1"/>
    <col min="2562" max="2562" width="4.28515625" style="131" customWidth="1"/>
    <col min="2563" max="2563" width="30.28515625" style="131" customWidth="1"/>
    <col min="2564" max="2570" width="8.42578125" style="131" customWidth="1"/>
    <col min="2571" max="2816" width="9.140625" style="131"/>
    <col min="2817" max="2817" width="3.7109375" style="131" customWidth="1"/>
    <col min="2818" max="2818" width="4.28515625" style="131" customWidth="1"/>
    <col min="2819" max="2819" width="30.28515625" style="131" customWidth="1"/>
    <col min="2820" max="2826" width="8.42578125" style="131" customWidth="1"/>
    <col min="2827" max="3072" width="9.140625" style="131"/>
    <col min="3073" max="3073" width="3.7109375" style="131" customWidth="1"/>
    <col min="3074" max="3074" width="4.28515625" style="131" customWidth="1"/>
    <col min="3075" max="3075" width="30.28515625" style="131" customWidth="1"/>
    <col min="3076" max="3082" width="8.42578125" style="131" customWidth="1"/>
    <col min="3083" max="3328" width="9.140625" style="131"/>
    <col min="3329" max="3329" width="3.7109375" style="131" customWidth="1"/>
    <col min="3330" max="3330" width="4.28515625" style="131" customWidth="1"/>
    <col min="3331" max="3331" width="30.28515625" style="131" customWidth="1"/>
    <col min="3332" max="3338" width="8.42578125" style="131" customWidth="1"/>
    <col min="3339" max="3584" width="9.140625" style="131"/>
    <col min="3585" max="3585" width="3.7109375" style="131" customWidth="1"/>
    <col min="3586" max="3586" width="4.28515625" style="131" customWidth="1"/>
    <col min="3587" max="3587" width="30.28515625" style="131" customWidth="1"/>
    <col min="3588" max="3594" width="8.42578125" style="131" customWidth="1"/>
    <col min="3595" max="3840" width="9.140625" style="131"/>
    <col min="3841" max="3841" width="3.7109375" style="131" customWidth="1"/>
    <col min="3842" max="3842" width="4.28515625" style="131" customWidth="1"/>
    <col min="3843" max="3843" width="30.28515625" style="131" customWidth="1"/>
    <col min="3844" max="3850" width="8.42578125" style="131" customWidth="1"/>
    <col min="3851" max="4096" width="9.140625" style="131"/>
    <col min="4097" max="4097" width="3.7109375" style="131" customWidth="1"/>
    <col min="4098" max="4098" width="4.28515625" style="131" customWidth="1"/>
    <col min="4099" max="4099" width="30.28515625" style="131" customWidth="1"/>
    <col min="4100" max="4106" width="8.42578125" style="131" customWidth="1"/>
    <col min="4107" max="4352" width="9.140625" style="131"/>
    <col min="4353" max="4353" width="3.7109375" style="131" customWidth="1"/>
    <col min="4354" max="4354" width="4.28515625" style="131" customWidth="1"/>
    <col min="4355" max="4355" width="30.28515625" style="131" customWidth="1"/>
    <col min="4356" max="4362" width="8.42578125" style="131" customWidth="1"/>
    <col min="4363" max="4608" width="9.140625" style="131"/>
    <col min="4609" max="4609" width="3.7109375" style="131" customWidth="1"/>
    <col min="4610" max="4610" width="4.28515625" style="131" customWidth="1"/>
    <col min="4611" max="4611" width="30.28515625" style="131" customWidth="1"/>
    <col min="4612" max="4618" width="8.42578125" style="131" customWidth="1"/>
    <col min="4619" max="4864" width="9.140625" style="131"/>
    <col min="4865" max="4865" width="3.7109375" style="131" customWidth="1"/>
    <col min="4866" max="4866" width="4.28515625" style="131" customWidth="1"/>
    <col min="4867" max="4867" width="30.28515625" style="131" customWidth="1"/>
    <col min="4868" max="4874" width="8.42578125" style="131" customWidth="1"/>
    <col min="4875" max="5120" width="9.140625" style="131"/>
    <col min="5121" max="5121" width="3.7109375" style="131" customWidth="1"/>
    <col min="5122" max="5122" width="4.28515625" style="131" customWidth="1"/>
    <col min="5123" max="5123" width="30.28515625" style="131" customWidth="1"/>
    <col min="5124" max="5130" width="8.42578125" style="131" customWidth="1"/>
    <col min="5131" max="5376" width="9.140625" style="131"/>
    <col min="5377" max="5377" width="3.7109375" style="131" customWidth="1"/>
    <col min="5378" max="5378" width="4.28515625" style="131" customWidth="1"/>
    <col min="5379" max="5379" width="30.28515625" style="131" customWidth="1"/>
    <col min="5380" max="5386" width="8.42578125" style="131" customWidth="1"/>
    <col min="5387" max="5632" width="9.140625" style="131"/>
    <col min="5633" max="5633" width="3.7109375" style="131" customWidth="1"/>
    <col min="5634" max="5634" width="4.28515625" style="131" customWidth="1"/>
    <col min="5635" max="5635" width="30.28515625" style="131" customWidth="1"/>
    <col min="5636" max="5642" width="8.42578125" style="131" customWidth="1"/>
    <col min="5643" max="5888" width="9.140625" style="131"/>
    <col min="5889" max="5889" width="3.7109375" style="131" customWidth="1"/>
    <col min="5890" max="5890" width="4.28515625" style="131" customWidth="1"/>
    <col min="5891" max="5891" width="30.28515625" style="131" customWidth="1"/>
    <col min="5892" max="5898" width="8.42578125" style="131" customWidth="1"/>
    <col min="5899" max="6144" width="9.140625" style="131"/>
    <col min="6145" max="6145" width="3.7109375" style="131" customWidth="1"/>
    <col min="6146" max="6146" width="4.28515625" style="131" customWidth="1"/>
    <col min="6147" max="6147" width="30.28515625" style="131" customWidth="1"/>
    <col min="6148" max="6154" width="8.42578125" style="131" customWidth="1"/>
    <col min="6155" max="6400" width="9.140625" style="131"/>
    <col min="6401" max="6401" width="3.7109375" style="131" customWidth="1"/>
    <col min="6402" max="6402" width="4.28515625" style="131" customWidth="1"/>
    <col min="6403" max="6403" width="30.28515625" style="131" customWidth="1"/>
    <col min="6404" max="6410" width="8.42578125" style="131" customWidth="1"/>
    <col min="6411" max="6656" width="9.140625" style="131"/>
    <col min="6657" max="6657" width="3.7109375" style="131" customWidth="1"/>
    <col min="6658" max="6658" width="4.28515625" style="131" customWidth="1"/>
    <col min="6659" max="6659" width="30.28515625" style="131" customWidth="1"/>
    <col min="6660" max="6666" width="8.42578125" style="131" customWidth="1"/>
    <col min="6667" max="6912" width="9.140625" style="131"/>
    <col min="6913" max="6913" width="3.7109375" style="131" customWidth="1"/>
    <col min="6914" max="6914" width="4.28515625" style="131" customWidth="1"/>
    <col min="6915" max="6915" width="30.28515625" style="131" customWidth="1"/>
    <col min="6916" max="6922" width="8.42578125" style="131" customWidth="1"/>
    <col min="6923" max="7168" width="9.140625" style="131"/>
    <col min="7169" max="7169" width="3.7109375" style="131" customWidth="1"/>
    <col min="7170" max="7170" width="4.28515625" style="131" customWidth="1"/>
    <col min="7171" max="7171" width="30.28515625" style="131" customWidth="1"/>
    <col min="7172" max="7178" width="8.42578125" style="131" customWidth="1"/>
    <col min="7179" max="7424" width="9.140625" style="131"/>
    <col min="7425" max="7425" width="3.7109375" style="131" customWidth="1"/>
    <col min="7426" max="7426" width="4.28515625" style="131" customWidth="1"/>
    <col min="7427" max="7427" width="30.28515625" style="131" customWidth="1"/>
    <col min="7428" max="7434" width="8.42578125" style="131" customWidth="1"/>
    <col min="7435" max="7680" width="9.140625" style="131"/>
    <col min="7681" max="7681" width="3.7109375" style="131" customWidth="1"/>
    <col min="7682" max="7682" width="4.28515625" style="131" customWidth="1"/>
    <col min="7683" max="7683" width="30.28515625" style="131" customWidth="1"/>
    <col min="7684" max="7690" width="8.42578125" style="131" customWidth="1"/>
    <col min="7691" max="7936" width="9.140625" style="131"/>
    <col min="7937" max="7937" width="3.7109375" style="131" customWidth="1"/>
    <col min="7938" max="7938" width="4.28515625" style="131" customWidth="1"/>
    <col min="7939" max="7939" width="30.28515625" style="131" customWidth="1"/>
    <col min="7940" max="7946" width="8.42578125" style="131" customWidth="1"/>
    <col min="7947" max="8192" width="9.140625" style="131"/>
    <col min="8193" max="8193" width="3.7109375" style="131" customWidth="1"/>
    <col min="8194" max="8194" width="4.28515625" style="131" customWidth="1"/>
    <col min="8195" max="8195" width="30.28515625" style="131" customWidth="1"/>
    <col min="8196" max="8202" width="8.42578125" style="131" customWidth="1"/>
    <col min="8203" max="8448" width="9.140625" style="131"/>
    <col min="8449" max="8449" width="3.7109375" style="131" customWidth="1"/>
    <col min="8450" max="8450" width="4.28515625" style="131" customWidth="1"/>
    <col min="8451" max="8451" width="30.28515625" style="131" customWidth="1"/>
    <col min="8452" max="8458" width="8.42578125" style="131" customWidth="1"/>
    <col min="8459" max="8704" width="9.140625" style="131"/>
    <col min="8705" max="8705" width="3.7109375" style="131" customWidth="1"/>
    <col min="8706" max="8706" width="4.28515625" style="131" customWidth="1"/>
    <col min="8707" max="8707" width="30.28515625" style="131" customWidth="1"/>
    <col min="8708" max="8714" width="8.42578125" style="131" customWidth="1"/>
    <col min="8715" max="8960" width="9.140625" style="131"/>
    <col min="8961" max="8961" width="3.7109375" style="131" customWidth="1"/>
    <col min="8962" max="8962" width="4.28515625" style="131" customWidth="1"/>
    <col min="8963" max="8963" width="30.28515625" style="131" customWidth="1"/>
    <col min="8964" max="8970" width="8.42578125" style="131" customWidth="1"/>
    <col min="8971" max="9216" width="9.140625" style="131"/>
    <col min="9217" max="9217" width="3.7109375" style="131" customWidth="1"/>
    <col min="9218" max="9218" width="4.28515625" style="131" customWidth="1"/>
    <col min="9219" max="9219" width="30.28515625" style="131" customWidth="1"/>
    <col min="9220" max="9226" width="8.42578125" style="131" customWidth="1"/>
    <col min="9227" max="9472" width="9.140625" style="131"/>
    <col min="9473" max="9473" width="3.7109375" style="131" customWidth="1"/>
    <col min="9474" max="9474" width="4.28515625" style="131" customWidth="1"/>
    <col min="9475" max="9475" width="30.28515625" style="131" customWidth="1"/>
    <col min="9476" max="9482" width="8.42578125" style="131" customWidth="1"/>
    <col min="9483" max="9728" width="9.140625" style="131"/>
    <col min="9729" max="9729" width="3.7109375" style="131" customWidth="1"/>
    <col min="9730" max="9730" width="4.28515625" style="131" customWidth="1"/>
    <col min="9731" max="9731" width="30.28515625" style="131" customWidth="1"/>
    <col min="9732" max="9738" width="8.42578125" style="131" customWidth="1"/>
    <col min="9739" max="9984" width="9.140625" style="131"/>
    <col min="9985" max="9985" width="3.7109375" style="131" customWidth="1"/>
    <col min="9986" max="9986" width="4.28515625" style="131" customWidth="1"/>
    <col min="9987" max="9987" width="30.28515625" style="131" customWidth="1"/>
    <col min="9988" max="9994" width="8.42578125" style="131" customWidth="1"/>
    <col min="9995" max="10240" width="9.140625" style="131"/>
    <col min="10241" max="10241" width="3.7109375" style="131" customWidth="1"/>
    <col min="10242" max="10242" width="4.28515625" style="131" customWidth="1"/>
    <col min="10243" max="10243" width="30.28515625" style="131" customWidth="1"/>
    <col min="10244" max="10250" width="8.42578125" style="131" customWidth="1"/>
    <col min="10251" max="10496" width="9.140625" style="131"/>
    <col min="10497" max="10497" width="3.7109375" style="131" customWidth="1"/>
    <col min="10498" max="10498" width="4.28515625" style="131" customWidth="1"/>
    <col min="10499" max="10499" width="30.28515625" style="131" customWidth="1"/>
    <col min="10500" max="10506" width="8.42578125" style="131" customWidth="1"/>
    <col min="10507" max="10752" width="9.140625" style="131"/>
    <col min="10753" max="10753" width="3.7109375" style="131" customWidth="1"/>
    <col min="10754" max="10754" width="4.28515625" style="131" customWidth="1"/>
    <col min="10755" max="10755" width="30.28515625" style="131" customWidth="1"/>
    <col min="10756" max="10762" width="8.42578125" style="131" customWidth="1"/>
    <col min="10763" max="11008" width="9.140625" style="131"/>
    <col min="11009" max="11009" width="3.7109375" style="131" customWidth="1"/>
    <col min="11010" max="11010" width="4.28515625" style="131" customWidth="1"/>
    <col min="11011" max="11011" width="30.28515625" style="131" customWidth="1"/>
    <col min="11012" max="11018" width="8.42578125" style="131" customWidth="1"/>
    <col min="11019" max="11264" width="9.140625" style="131"/>
    <col min="11265" max="11265" width="3.7109375" style="131" customWidth="1"/>
    <col min="11266" max="11266" width="4.28515625" style="131" customWidth="1"/>
    <col min="11267" max="11267" width="30.28515625" style="131" customWidth="1"/>
    <col min="11268" max="11274" width="8.42578125" style="131" customWidth="1"/>
    <col min="11275" max="11520" width="9.140625" style="131"/>
    <col min="11521" max="11521" width="3.7109375" style="131" customWidth="1"/>
    <col min="11522" max="11522" width="4.28515625" style="131" customWidth="1"/>
    <col min="11523" max="11523" width="30.28515625" style="131" customWidth="1"/>
    <col min="11524" max="11530" width="8.42578125" style="131" customWidth="1"/>
    <col min="11531" max="11776" width="9.140625" style="131"/>
    <col min="11777" max="11777" width="3.7109375" style="131" customWidth="1"/>
    <col min="11778" max="11778" width="4.28515625" style="131" customWidth="1"/>
    <col min="11779" max="11779" width="30.28515625" style="131" customWidth="1"/>
    <col min="11780" max="11786" width="8.42578125" style="131" customWidth="1"/>
    <col min="11787" max="12032" width="9.140625" style="131"/>
    <col min="12033" max="12033" width="3.7109375" style="131" customWidth="1"/>
    <col min="12034" max="12034" width="4.28515625" style="131" customWidth="1"/>
    <col min="12035" max="12035" width="30.28515625" style="131" customWidth="1"/>
    <col min="12036" max="12042" width="8.42578125" style="131" customWidth="1"/>
    <col min="12043" max="12288" width="9.140625" style="131"/>
    <col min="12289" max="12289" width="3.7109375" style="131" customWidth="1"/>
    <col min="12290" max="12290" width="4.28515625" style="131" customWidth="1"/>
    <col min="12291" max="12291" width="30.28515625" style="131" customWidth="1"/>
    <col min="12292" max="12298" width="8.42578125" style="131" customWidth="1"/>
    <col min="12299" max="12544" width="9.140625" style="131"/>
    <col min="12545" max="12545" width="3.7109375" style="131" customWidth="1"/>
    <col min="12546" max="12546" width="4.28515625" style="131" customWidth="1"/>
    <col min="12547" max="12547" width="30.28515625" style="131" customWidth="1"/>
    <col min="12548" max="12554" width="8.42578125" style="131" customWidth="1"/>
    <col min="12555" max="12800" width="9.140625" style="131"/>
    <col min="12801" max="12801" width="3.7109375" style="131" customWidth="1"/>
    <col min="12802" max="12802" width="4.28515625" style="131" customWidth="1"/>
    <col min="12803" max="12803" width="30.28515625" style="131" customWidth="1"/>
    <col min="12804" max="12810" width="8.42578125" style="131" customWidth="1"/>
    <col min="12811" max="13056" width="9.140625" style="131"/>
    <col min="13057" max="13057" width="3.7109375" style="131" customWidth="1"/>
    <col min="13058" max="13058" width="4.28515625" style="131" customWidth="1"/>
    <col min="13059" max="13059" width="30.28515625" style="131" customWidth="1"/>
    <col min="13060" max="13066" width="8.42578125" style="131" customWidth="1"/>
    <col min="13067" max="13312" width="9.140625" style="131"/>
    <col min="13313" max="13313" width="3.7109375" style="131" customWidth="1"/>
    <col min="13314" max="13314" width="4.28515625" style="131" customWidth="1"/>
    <col min="13315" max="13315" width="30.28515625" style="131" customWidth="1"/>
    <col min="13316" max="13322" width="8.42578125" style="131" customWidth="1"/>
    <col min="13323" max="13568" width="9.140625" style="131"/>
    <col min="13569" max="13569" width="3.7109375" style="131" customWidth="1"/>
    <col min="13570" max="13570" width="4.28515625" style="131" customWidth="1"/>
    <col min="13571" max="13571" width="30.28515625" style="131" customWidth="1"/>
    <col min="13572" max="13578" width="8.42578125" style="131" customWidth="1"/>
    <col min="13579" max="13824" width="9.140625" style="131"/>
    <col min="13825" max="13825" width="3.7109375" style="131" customWidth="1"/>
    <col min="13826" max="13826" width="4.28515625" style="131" customWidth="1"/>
    <col min="13827" max="13827" width="30.28515625" style="131" customWidth="1"/>
    <col min="13828" max="13834" width="8.42578125" style="131" customWidth="1"/>
    <col min="13835" max="14080" width="9.140625" style="131"/>
    <col min="14081" max="14081" width="3.7109375" style="131" customWidth="1"/>
    <col min="14082" max="14082" width="4.28515625" style="131" customWidth="1"/>
    <col min="14083" max="14083" width="30.28515625" style="131" customWidth="1"/>
    <col min="14084" max="14090" width="8.42578125" style="131" customWidth="1"/>
    <col min="14091" max="14336" width="9.140625" style="131"/>
    <col min="14337" max="14337" width="3.7109375" style="131" customWidth="1"/>
    <col min="14338" max="14338" width="4.28515625" style="131" customWidth="1"/>
    <col min="14339" max="14339" width="30.28515625" style="131" customWidth="1"/>
    <col min="14340" max="14346" width="8.42578125" style="131" customWidth="1"/>
    <col min="14347" max="14592" width="9.140625" style="131"/>
    <col min="14593" max="14593" width="3.7109375" style="131" customWidth="1"/>
    <col min="14594" max="14594" width="4.28515625" style="131" customWidth="1"/>
    <col min="14595" max="14595" width="30.28515625" style="131" customWidth="1"/>
    <col min="14596" max="14602" width="8.42578125" style="131" customWidth="1"/>
    <col min="14603" max="14848" width="9.140625" style="131"/>
    <col min="14849" max="14849" width="3.7109375" style="131" customWidth="1"/>
    <col min="14850" max="14850" width="4.28515625" style="131" customWidth="1"/>
    <col min="14851" max="14851" width="30.28515625" style="131" customWidth="1"/>
    <col min="14852" max="14858" width="8.42578125" style="131" customWidth="1"/>
    <col min="14859" max="15104" width="9.140625" style="131"/>
    <col min="15105" max="15105" width="3.7109375" style="131" customWidth="1"/>
    <col min="15106" max="15106" width="4.28515625" style="131" customWidth="1"/>
    <col min="15107" max="15107" width="30.28515625" style="131" customWidth="1"/>
    <col min="15108" max="15114" width="8.42578125" style="131" customWidth="1"/>
    <col min="15115" max="15360" width="9.140625" style="131"/>
    <col min="15361" max="15361" width="3.7109375" style="131" customWidth="1"/>
    <col min="15362" max="15362" width="4.28515625" style="131" customWidth="1"/>
    <col min="15363" max="15363" width="30.28515625" style="131" customWidth="1"/>
    <col min="15364" max="15370" width="8.42578125" style="131" customWidth="1"/>
    <col min="15371" max="15616" width="9.140625" style="131"/>
    <col min="15617" max="15617" width="3.7109375" style="131" customWidth="1"/>
    <col min="15618" max="15618" width="4.28515625" style="131" customWidth="1"/>
    <col min="15619" max="15619" width="30.28515625" style="131" customWidth="1"/>
    <col min="15620" max="15626" width="8.42578125" style="131" customWidth="1"/>
    <col min="15627" max="15872" width="9.140625" style="131"/>
    <col min="15873" max="15873" width="3.7109375" style="131" customWidth="1"/>
    <col min="15874" max="15874" width="4.28515625" style="131" customWidth="1"/>
    <col min="15875" max="15875" width="30.28515625" style="131" customWidth="1"/>
    <col min="15876" max="15882" width="8.42578125" style="131" customWidth="1"/>
    <col min="15883" max="16128" width="9.140625" style="131"/>
    <col min="16129" max="16129" width="3.7109375" style="131" customWidth="1"/>
    <col min="16130" max="16130" width="4.28515625" style="131" customWidth="1"/>
    <col min="16131" max="16131" width="30.28515625" style="131" customWidth="1"/>
    <col min="16132" max="16138" width="8.42578125" style="131" customWidth="1"/>
    <col min="16139" max="16384" width="9.140625" style="131"/>
  </cols>
  <sheetData>
    <row r="1" spans="1:14" x14ac:dyDescent="0.2">
      <c r="A1" s="129" t="s">
        <v>231</v>
      </c>
      <c r="D1" s="263" t="s">
        <v>264</v>
      </c>
      <c r="E1" s="263"/>
      <c r="F1" s="263"/>
      <c r="G1" s="263"/>
      <c r="H1" s="263"/>
      <c r="I1" s="263"/>
      <c r="J1" s="263"/>
    </row>
    <row r="2" spans="1:14" s="134" customFormat="1" ht="12.75" customHeight="1" x14ac:dyDescent="0.2">
      <c r="A2" s="132" t="s">
        <v>232</v>
      </c>
      <c r="B2" s="133"/>
      <c r="D2" s="264" t="s">
        <v>263</v>
      </c>
      <c r="E2" s="264"/>
      <c r="F2" s="264"/>
      <c r="G2" s="264"/>
      <c r="H2" s="264"/>
      <c r="I2" s="264"/>
      <c r="J2" s="264"/>
    </row>
    <row r="3" spans="1:14" ht="12.75" customHeight="1" thickBot="1" x14ac:dyDescent="0.25">
      <c r="A3" s="263" t="s">
        <v>294</v>
      </c>
      <c r="B3" s="263"/>
      <c r="C3" s="263"/>
      <c r="D3" s="263"/>
      <c r="E3" s="263"/>
      <c r="F3" s="263"/>
      <c r="G3" s="263"/>
      <c r="H3" s="263"/>
      <c r="I3" s="263"/>
      <c r="J3" s="263"/>
    </row>
    <row r="4" spans="1:14" s="141" customFormat="1" ht="59.25" customHeight="1" thickBot="1" x14ac:dyDescent="0.25">
      <c r="A4" s="135" t="s">
        <v>233</v>
      </c>
      <c r="B4" s="136" t="s">
        <v>152</v>
      </c>
      <c r="C4" s="136" t="s">
        <v>153</v>
      </c>
      <c r="D4" s="137" t="s">
        <v>295</v>
      </c>
      <c r="E4" s="138" t="s">
        <v>296</v>
      </c>
      <c r="F4" s="138" t="s">
        <v>297</v>
      </c>
      <c r="G4" s="138" t="s">
        <v>298</v>
      </c>
      <c r="H4" s="139" t="s">
        <v>299</v>
      </c>
      <c r="I4" s="139" t="s">
        <v>300</v>
      </c>
      <c r="J4" s="140" t="s">
        <v>301</v>
      </c>
      <c r="K4" s="231"/>
    </row>
    <row r="5" spans="1:14" s="145" customFormat="1" ht="12.75" customHeight="1" thickBot="1" x14ac:dyDescent="0.3">
      <c r="A5" s="265" t="s">
        <v>154</v>
      </c>
      <c r="B5" s="266"/>
      <c r="C5" s="266"/>
      <c r="D5" s="142">
        <f t="shared" ref="D5:J5" si="0">D6+D20+D28+D36+D40+D49+D60</f>
        <v>6470</v>
      </c>
      <c r="E5" s="142">
        <f t="shared" si="0"/>
        <v>6620</v>
      </c>
      <c r="F5" s="142">
        <f t="shared" si="0"/>
        <v>6616</v>
      </c>
      <c r="G5" s="142">
        <f t="shared" si="0"/>
        <v>6665</v>
      </c>
      <c r="H5" s="142">
        <f t="shared" si="0"/>
        <v>7230</v>
      </c>
      <c r="I5" s="142">
        <f t="shared" si="0"/>
        <v>0</v>
      </c>
      <c r="J5" s="143">
        <f t="shared" si="0"/>
        <v>0</v>
      </c>
      <c r="K5" s="144"/>
    </row>
    <row r="6" spans="1:14" s="149" customFormat="1" ht="12.75" customHeight="1" x14ac:dyDescent="0.2">
      <c r="A6" s="146">
        <v>50</v>
      </c>
      <c r="B6" s="267" t="s">
        <v>155</v>
      </c>
      <c r="C6" s="268"/>
      <c r="D6" s="227">
        <f t="shared" ref="D6:J6" si="1">D13+D17+D18+D19</f>
        <v>163</v>
      </c>
      <c r="E6" s="227">
        <f t="shared" si="1"/>
        <v>224</v>
      </c>
      <c r="F6" s="227">
        <f t="shared" si="1"/>
        <v>224</v>
      </c>
      <c r="G6" s="227">
        <f t="shared" si="1"/>
        <v>209</v>
      </c>
      <c r="H6" s="227">
        <f t="shared" si="1"/>
        <v>240</v>
      </c>
      <c r="I6" s="227">
        <f t="shared" si="1"/>
        <v>0</v>
      </c>
      <c r="J6" s="148">
        <f t="shared" si="1"/>
        <v>0</v>
      </c>
      <c r="M6" s="229"/>
    </row>
    <row r="7" spans="1:14" s="149" customFormat="1" ht="12.75" customHeight="1" x14ac:dyDescent="0.2">
      <c r="A7" s="269"/>
      <c r="B7" s="272"/>
      <c r="C7" s="150" t="s">
        <v>156</v>
      </c>
      <c r="D7" s="228">
        <v>5</v>
      </c>
      <c r="E7" s="228">
        <v>4</v>
      </c>
      <c r="F7" s="228">
        <v>4</v>
      </c>
      <c r="G7" s="228">
        <v>4</v>
      </c>
      <c r="H7" s="228">
        <v>5</v>
      </c>
      <c r="I7" s="228"/>
      <c r="J7" s="152"/>
    </row>
    <row r="8" spans="1:14" s="149" customFormat="1" ht="12.75" customHeight="1" x14ac:dyDescent="0.2">
      <c r="A8" s="270"/>
      <c r="B8" s="273"/>
      <c r="C8" s="153" t="s">
        <v>157</v>
      </c>
      <c r="D8" s="228">
        <v>10</v>
      </c>
      <c r="E8" s="228">
        <v>20</v>
      </c>
      <c r="F8" s="228">
        <v>20</v>
      </c>
      <c r="G8" s="228">
        <v>20</v>
      </c>
      <c r="H8" s="228">
        <v>25</v>
      </c>
      <c r="I8" s="228"/>
      <c r="J8" s="152"/>
    </row>
    <row r="9" spans="1:14" s="149" customFormat="1" ht="12.75" customHeight="1" x14ac:dyDescent="0.2">
      <c r="A9" s="270"/>
      <c r="B9" s="273"/>
      <c r="C9" s="153" t="s">
        <v>158</v>
      </c>
      <c r="D9" s="228">
        <v>73</v>
      </c>
      <c r="E9" s="228">
        <v>70</v>
      </c>
      <c r="F9" s="228">
        <v>70</v>
      </c>
      <c r="G9" s="228">
        <v>70</v>
      </c>
      <c r="H9" s="228">
        <v>75</v>
      </c>
      <c r="I9" s="228"/>
      <c r="J9" s="152"/>
    </row>
    <row r="10" spans="1:14" s="149" customFormat="1" ht="12.75" customHeight="1" x14ac:dyDescent="0.2">
      <c r="A10" s="270"/>
      <c r="B10" s="273"/>
      <c r="C10" s="153"/>
      <c r="D10" s="228"/>
      <c r="E10" s="228"/>
      <c r="F10" s="228"/>
      <c r="G10" s="228"/>
      <c r="H10" s="228"/>
      <c r="I10" s="228"/>
      <c r="J10" s="152"/>
    </row>
    <row r="11" spans="1:14" s="149" customFormat="1" ht="12.75" customHeight="1" x14ac:dyDescent="0.2">
      <c r="A11" s="270"/>
      <c r="B11" s="273"/>
      <c r="C11" s="153" t="s">
        <v>159</v>
      </c>
      <c r="D11" s="228">
        <v>37</v>
      </c>
      <c r="E11" s="228">
        <v>60</v>
      </c>
      <c r="F11" s="228">
        <v>60</v>
      </c>
      <c r="G11" s="228">
        <v>60</v>
      </c>
      <c r="H11" s="228">
        <v>65</v>
      </c>
      <c r="I11" s="228"/>
      <c r="J11" s="152"/>
    </row>
    <row r="12" spans="1:14" s="149" customFormat="1" ht="12.75" customHeight="1" x14ac:dyDescent="0.2">
      <c r="A12" s="270"/>
      <c r="B12" s="154"/>
      <c r="C12" s="153"/>
      <c r="D12" s="228"/>
      <c r="E12" s="228"/>
      <c r="F12" s="228"/>
      <c r="G12" s="228"/>
      <c r="H12" s="228"/>
      <c r="I12" s="228"/>
      <c r="J12" s="152"/>
    </row>
    <row r="13" spans="1:14" s="141" customFormat="1" ht="12.75" customHeight="1" x14ac:dyDescent="0.2">
      <c r="A13" s="270"/>
      <c r="B13" s="155">
        <v>501</v>
      </c>
      <c r="C13" s="156" t="s">
        <v>160</v>
      </c>
      <c r="D13" s="157">
        <f>SUM(D7:D12)</f>
        <v>125</v>
      </c>
      <c r="E13" s="157">
        <f t="shared" ref="E13:J13" si="2">SUM(E7:E12)</f>
        <v>154</v>
      </c>
      <c r="F13" s="157">
        <f t="shared" si="2"/>
        <v>154</v>
      </c>
      <c r="G13" s="157">
        <f t="shared" si="2"/>
        <v>154</v>
      </c>
      <c r="H13" s="157">
        <f t="shared" si="2"/>
        <v>170</v>
      </c>
      <c r="I13" s="157">
        <f t="shared" si="2"/>
        <v>0</v>
      </c>
      <c r="J13" s="157">
        <f t="shared" si="2"/>
        <v>0</v>
      </c>
    </row>
    <row r="14" spans="1:14" s="141" customFormat="1" ht="12.75" customHeight="1" x14ac:dyDescent="0.2">
      <c r="A14" s="270"/>
      <c r="B14" s="274"/>
      <c r="C14" s="153" t="s">
        <v>161</v>
      </c>
      <c r="D14" s="151">
        <v>38</v>
      </c>
      <c r="E14" s="151">
        <v>70</v>
      </c>
      <c r="F14" s="151">
        <v>70</v>
      </c>
      <c r="G14" s="151">
        <v>55</v>
      </c>
      <c r="H14" s="151">
        <v>70</v>
      </c>
      <c r="I14" s="219"/>
      <c r="J14" s="220"/>
      <c r="K14" s="221"/>
      <c r="L14" s="149"/>
      <c r="M14" s="149"/>
      <c r="N14" s="149"/>
    </row>
    <row r="15" spans="1:14" s="141" customFormat="1" ht="12.75" customHeight="1" x14ac:dyDescent="0.2">
      <c r="A15" s="270"/>
      <c r="B15" s="275"/>
      <c r="C15" s="153" t="s">
        <v>162</v>
      </c>
      <c r="D15" s="151"/>
      <c r="E15" s="151"/>
      <c r="F15" s="151"/>
      <c r="G15" s="151"/>
      <c r="H15" s="151"/>
      <c r="I15" s="151"/>
      <c r="J15" s="152"/>
    </row>
    <row r="16" spans="1:14" s="141" customFormat="1" ht="12.75" customHeight="1" x14ac:dyDescent="0.2">
      <c r="A16" s="270"/>
      <c r="B16" s="276"/>
      <c r="C16" s="153" t="s">
        <v>163</v>
      </c>
      <c r="D16" s="151"/>
      <c r="E16" s="151"/>
      <c r="F16" s="151"/>
      <c r="G16" s="151"/>
      <c r="H16" s="151"/>
      <c r="I16" s="151"/>
      <c r="J16" s="152"/>
    </row>
    <row r="17" spans="1:17" s="141" customFormat="1" ht="12.75" customHeight="1" x14ac:dyDescent="0.2">
      <c r="A17" s="270"/>
      <c r="B17" s="155">
        <v>502</v>
      </c>
      <c r="C17" s="156" t="s">
        <v>164</v>
      </c>
      <c r="D17" s="157">
        <f t="shared" ref="D17:J17" si="3">SUM(D14:D16)</f>
        <v>38</v>
      </c>
      <c r="E17" s="157">
        <f t="shared" si="3"/>
        <v>70</v>
      </c>
      <c r="F17" s="157">
        <f t="shared" si="3"/>
        <v>70</v>
      </c>
      <c r="G17" s="157">
        <f t="shared" si="3"/>
        <v>55</v>
      </c>
      <c r="H17" s="157">
        <f t="shared" si="3"/>
        <v>70</v>
      </c>
      <c r="I17" s="157">
        <f t="shared" si="3"/>
        <v>0</v>
      </c>
      <c r="J17" s="158">
        <f t="shared" si="3"/>
        <v>0</v>
      </c>
    </row>
    <row r="18" spans="1:17" s="141" customFormat="1" ht="12.75" customHeight="1" x14ac:dyDescent="0.2">
      <c r="A18" s="270"/>
      <c r="B18" s="159">
        <v>503</v>
      </c>
      <c r="C18" s="160" t="s">
        <v>234</v>
      </c>
      <c r="D18" s="161"/>
      <c r="E18" s="161"/>
      <c r="F18" s="161"/>
      <c r="G18" s="161"/>
      <c r="H18" s="161"/>
      <c r="I18" s="161"/>
      <c r="J18" s="162"/>
    </row>
    <row r="19" spans="1:17" s="141" customFormat="1" ht="12.75" customHeight="1" x14ac:dyDescent="0.2">
      <c r="A19" s="271"/>
      <c r="B19" s="159">
        <v>504</v>
      </c>
      <c r="C19" s="160" t="s">
        <v>165</v>
      </c>
      <c r="D19" s="161"/>
      <c r="E19" s="161"/>
      <c r="F19" s="161"/>
      <c r="G19" s="161"/>
      <c r="H19" s="161"/>
      <c r="I19" s="161"/>
      <c r="J19" s="162"/>
    </row>
    <row r="20" spans="1:17" s="149" customFormat="1" ht="12.75" customHeight="1" x14ac:dyDescent="0.2">
      <c r="A20" s="163">
        <v>51</v>
      </c>
      <c r="B20" s="254" t="s">
        <v>166</v>
      </c>
      <c r="C20" s="255"/>
      <c r="D20" s="164">
        <f>D21+D22+D23+D27</f>
        <v>192</v>
      </c>
      <c r="E20" s="164">
        <f t="shared" ref="E20:J20" si="4">E21+E22+E23+E27</f>
        <v>243</v>
      </c>
      <c r="F20" s="164">
        <f t="shared" si="4"/>
        <v>243</v>
      </c>
      <c r="G20" s="164">
        <f t="shared" si="4"/>
        <v>243</v>
      </c>
      <c r="H20" s="164">
        <f t="shared" si="4"/>
        <v>265</v>
      </c>
      <c r="I20" s="164">
        <f t="shared" si="4"/>
        <v>0</v>
      </c>
      <c r="J20" s="165">
        <f t="shared" si="4"/>
        <v>0</v>
      </c>
    </row>
    <row r="21" spans="1:17" s="141" customFormat="1" ht="12.75" customHeight="1" x14ac:dyDescent="0.2">
      <c r="A21" s="253"/>
      <c r="B21" s="159">
        <v>511</v>
      </c>
      <c r="C21" s="160" t="s">
        <v>167</v>
      </c>
      <c r="D21" s="161">
        <v>19</v>
      </c>
      <c r="E21" s="161">
        <v>40</v>
      </c>
      <c r="F21" s="161">
        <v>40</v>
      </c>
      <c r="G21" s="161">
        <v>30</v>
      </c>
      <c r="H21" s="168">
        <v>40</v>
      </c>
      <c r="I21" s="161"/>
      <c r="J21" s="162"/>
      <c r="P21" s="212"/>
      <c r="Q21" s="212"/>
    </row>
    <row r="22" spans="1:17" s="141" customFormat="1" ht="12.75" customHeight="1" x14ac:dyDescent="0.2">
      <c r="A22" s="253"/>
      <c r="B22" s="159">
        <v>512</v>
      </c>
      <c r="C22" s="160" t="s">
        <v>168</v>
      </c>
      <c r="D22" s="161">
        <v>6</v>
      </c>
      <c r="E22" s="161">
        <v>6</v>
      </c>
      <c r="F22" s="161">
        <v>6</v>
      </c>
      <c r="G22" s="161">
        <v>6</v>
      </c>
      <c r="H22" s="161">
        <v>6</v>
      </c>
      <c r="I22" s="161"/>
      <c r="J22" s="162"/>
    </row>
    <row r="23" spans="1:17" s="141" customFormat="1" ht="12.75" customHeight="1" x14ac:dyDescent="0.2">
      <c r="A23" s="253"/>
      <c r="B23" s="159">
        <v>513</v>
      </c>
      <c r="C23" s="160" t="s">
        <v>169</v>
      </c>
      <c r="D23" s="161">
        <v>1</v>
      </c>
      <c r="E23" s="161">
        <v>1</v>
      </c>
      <c r="F23" s="161">
        <v>1</v>
      </c>
      <c r="G23" s="161">
        <v>1</v>
      </c>
      <c r="H23" s="161">
        <v>1</v>
      </c>
      <c r="I23" s="161"/>
      <c r="J23" s="162"/>
    </row>
    <row r="24" spans="1:17" s="141" customFormat="1" ht="12.75" customHeight="1" x14ac:dyDescent="0.2">
      <c r="A24" s="253"/>
      <c r="B24" s="274"/>
      <c r="C24" s="153" t="s">
        <v>170</v>
      </c>
      <c r="D24" s="151">
        <v>28</v>
      </c>
      <c r="E24" s="151">
        <v>26</v>
      </c>
      <c r="F24" s="151">
        <v>26</v>
      </c>
      <c r="G24" s="151">
        <v>26</v>
      </c>
      <c r="H24" s="151">
        <v>28</v>
      </c>
      <c r="I24" s="151"/>
      <c r="J24" s="152"/>
    </row>
    <row r="25" spans="1:17" s="141" customFormat="1" ht="12.75" customHeight="1" x14ac:dyDescent="0.2">
      <c r="A25" s="253"/>
      <c r="B25" s="275"/>
      <c r="C25" s="153" t="s">
        <v>171</v>
      </c>
      <c r="D25" s="151">
        <v>0</v>
      </c>
      <c r="E25" s="151">
        <v>0</v>
      </c>
      <c r="F25" s="151"/>
      <c r="G25" s="151"/>
      <c r="H25" s="151"/>
      <c r="I25" s="151"/>
      <c r="J25" s="152"/>
    </row>
    <row r="26" spans="1:17" s="141" customFormat="1" ht="12.75" customHeight="1" x14ac:dyDescent="0.2">
      <c r="A26" s="253"/>
      <c r="B26" s="276"/>
      <c r="C26" s="153" t="s">
        <v>172</v>
      </c>
      <c r="D26" s="151">
        <v>138</v>
      </c>
      <c r="E26" s="151">
        <v>170</v>
      </c>
      <c r="F26" s="151">
        <v>170</v>
      </c>
      <c r="G26" s="151">
        <v>180</v>
      </c>
      <c r="H26" s="151">
        <v>190</v>
      </c>
      <c r="I26" s="151"/>
      <c r="J26" s="152"/>
      <c r="K26" s="149"/>
      <c r="L26" s="149"/>
      <c r="M26" s="149"/>
      <c r="N26" s="149"/>
      <c r="O26" s="149"/>
      <c r="P26" s="149"/>
      <c r="Q26" s="149"/>
    </row>
    <row r="27" spans="1:17" s="141" customFormat="1" ht="12.75" customHeight="1" x14ac:dyDescent="0.2">
      <c r="A27" s="253"/>
      <c r="B27" s="155">
        <v>518</v>
      </c>
      <c r="C27" s="156" t="s">
        <v>173</v>
      </c>
      <c r="D27" s="157">
        <f>SUM(D24:D26)</f>
        <v>166</v>
      </c>
      <c r="E27" s="157">
        <f t="shared" ref="E27:J27" si="5">SUM(E24:E26)</f>
        <v>196</v>
      </c>
      <c r="F27" s="157">
        <f t="shared" si="5"/>
        <v>196</v>
      </c>
      <c r="G27" s="157">
        <f t="shared" si="5"/>
        <v>206</v>
      </c>
      <c r="H27" s="157">
        <f t="shared" si="5"/>
        <v>218</v>
      </c>
      <c r="I27" s="157">
        <f t="shared" si="5"/>
        <v>0</v>
      </c>
      <c r="J27" s="158">
        <f t="shared" si="5"/>
        <v>0</v>
      </c>
      <c r="O27" s="149"/>
      <c r="P27" s="149"/>
      <c r="Q27" s="149"/>
    </row>
    <row r="28" spans="1:17" s="149" customFormat="1" ht="12.75" customHeight="1" x14ac:dyDescent="0.2">
      <c r="A28" s="163">
        <v>52</v>
      </c>
      <c r="B28" s="254" t="s">
        <v>174</v>
      </c>
      <c r="C28" s="255"/>
      <c r="D28" s="164">
        <f t="shared" ref="D28:J28" si="6">D31+D32+D33+D34+D35</f>
        <v>10</v>
      </c>
      <c r="E28" s="164">
        <f t="shared" si="6"/>
        <v>11</v>
      </c>
      <c r="F28" s="164">
        <f t="shared" si="6"/>
        <v>11</v>
      </c>
      <c r="G28" s="164">
        <f t="shared" si="6"/>
        <v>11</v>
      </c>
      <c r="H28" s="164">
        <f t="shared" si="6"/>
        <v>11</v>
      </c>
      <c r="I28" s="164">
        <f t="shared" si="6"/>
        <v>0</v>
      </c>
      <c r="J28" s="165">
        <f t="shared" si="6"/>
        <v>0</v>
      </c>
    </row>
    <row r="29" spans="1:17" s="149" customFormat="1" ht="12.75" customHeight="1" x14ac:dyDescent="0.2">
      <c r="A29" s="277"/>
      <c r="B29" s="166"/>
      <c r="C29" s="167" t="s">
        <v>175</v>
      </c>
      <c r="D29" s="168"/>
      <c r="E29" s="168"/>
      <c r="F29" s="168"/>
      <c r="G29" s="168"/>
      <c r="H29" s="168"/>
      <c r="I29" s="168"/>
      <c r="J29" s="169"/>
    </row>
    <row r="30" spans="1:17" s="149" customFormat="1" ht="12.75" customHeight="1" x14ac:dyDescent="0.2">
      <c r="A30" s="277"/>
      <c r="B30" s="166"/>
      <c r="C30" s="167" t="s">
        <v>176</v>
      </c>
      <c r="D30" s="168">
        <v>4</v>
      </c>
      <c r="E30" s="168">
        <v>5</v>
      </c>
      <c r="F30" s="168">
        <v>5</v>
      </c>
      <c r="G30" s="168">
        <v>5</v>
      </c>
      <c r="H30" s="168">
        <v>5</v>
      </c>
      <c r="I30" s="168"/>
      <c r="J30" s="169"/>
    </row>
    <row r="31" spans="1:17" s="141" customFormat="1" ht="12.75" customHeight="1" x14ac:dyDescent="0.2">
      <c r="A31" s="277"/>
      <c r="B31" s="155">
        <v>521</v>
      </c>
      <c r="C31" s="156" t="s">
        <v>177</v>
      </c>
      <c r="D31" s="157">
        <f t="shared" ref="D31:J31" si="7">SUM(D29:D30)</f>
        <v>4</v>
      </c>
      <c r="E31" s="157">
        <f t="shared" si="7"/>
        <v>5</v>
      </c>
      <c r="F31" s="157">
        <f t="shared" si="7"/>
        <v>5</v>
      </c>
      <c r="G31" s="157">
        <f t="shared" si="7"/>
        <v>5</v>
      </c>
      <c r="H31" s="157">
        <f t="shared" si="7"/>
        <v>5</v>
      </c>
      <c r="I31" s="157">
        <f t="shared" si="7"/>
        <v>0</v>
      </c>
      <c r="J31" s="158">
        <f t="shared" si="7"/>
        <v>0</v>
      </c>
    </row>
    <row r="32" spans="1:17" s="141" customFormat="1" ht="12.75" customHeight="1" x14ac:dyDescent="0.2">
      <c r="A32" s="277"/>
      <c r="B32" s="159">
        <v>524</v>
      </c>
      <c r="C32" s="160" t="s">
        <v>178</v>
      </c>
      <c r="D32" s="161"/>
      <c r="E32" s="161"/>
      <c r="F32" s="161"/>
      <c r="G32" s="161"/>
      <c r="H32" s="161"/>
      <c r="I32" s="161"/>
      <c r="J32" s="162"/>
    </row>
    <row r="33" spans="1:10" s="141" customFormat="1" ht="12.75" customHeight="1" x14ac:dyDescent="0.2">
      <c r="A33" s="277"/>
      <c r="B33" s="159">
        <v>525</v>
      </c>
      <c r="C33" s="160" t="s">
        <v>179</v>
      </c>
      <c r="D33" s="161">
        <v>6</v>
      </c>
      <c r="E33" s="161">
        <v>4</v>
      </c>
      <c r="F33" s="161">
        <v>4</v>
      </c>
      <c r="G33" s="161">
        <v>4</v>
      </c>
      <c r="H33" s="161">
        <v>4</v>
      </c>
      <c r="I33" s="161"/>
      <c r="J33" s="162"/>
    </row>
    <row r="34" spans="1:10" s="141" customFormat="1" ht="12.75" customHeight="1" x14ac:dyDescent="0.2">
      <c r="A34" s="277"/>
      <c r="B34" s="159">
        <v>527</v>
      </c>
      <c r="C34" s="160" t="s">
        <v>180</v>
      </c>
      <c r="D34" s="161">
        <v>0</v>
      </c>
      <c r="E34" s="161"/>
      <c r="F34" s="161"/>
      <c r="G34" s="161"/>
      <c r="H34" s="161"/>
      <c r="I34" s="161"/>
      <c r="J34" s="162"/>
    </row>
    <row r="35" spans="1:10" s="141" customFormat="1" ht="12.75" customHeight="1" x14ac:dyDescent="0.2">
      <c r="A35" s="278"/>
      <c r="B35" s="159">
        <v>528</v>
      </c>
      <c r="C35" s="160" t="s">
        <v>181</v>
      </c>
      <c r="D35" s="161">
        <v>0</v>
      </c>
      <c r="E35" s="161">
        <v>2</v>
      </c>
      <c r="F35" s="161">
        <v>2</v>
      </c>
      <c r="G35" s="161">
        <v>2</v>
      </c>
      <c r="H35" s="161">
        <v>2</v>
      </c>
      <c r="I35" s="161"/>
      <c r="J35" s="162"/>
    </row>
    <row r="36" spans="1:10" s="149" customFormat="1" ht="12.75" customHeight="1" x14ac:dyDescent="0.2">
      <c r="A36" s="163">
        <v>53</v>
      </c>
      <c r="B36" s="254" t="s">
        <v>182</v>
      </c>
      <c r="C36" s="255"/>
      <c r="D36" s="164">
        <f t="shared" ref="D36:J36" si="8">SUM(D37:D39)</f>
        <v>0</v>
      </c>
      <c r="E36" s="164">
        <f t="shared" si="8"/>
        <v>0</v>
      </c>
      <c r="F36" s="164">
        <f t="shared" si="8"/>
        <v>0</v>
      </c>
      <c r="G36" s="164">
        <f t="shared" si="8"/>
        <v>0</v>
      </c>
      <c r="H36" s="164">
        <f t="shared" si="8"/>
        <v>0</v>
      </c>
      <c r="I36" s="164">
        <f t="shared" si="8"/>
        <v>0</v>
      </c>
      <c r="J36" s="165">
        <f t="shared" si="8"/>
        <v>0</v>
      </c>
    </row>
    <row r="37" spans="1:10" s="141" customFormat="1" ht="12.75" customHeight="1" x14ac:dyDescent="0.2">
      <c r="A37" s="253"/>
      <c r="B37" s="159">
        <v>531</v>
      </c>
      <c r="C37" s="160" t="s">
        <v>183</v>
      </c>
      <c r="D37" s="161"/>
      <c r="E37" s="161"/>
      <c r="F37" s="161"/>
      <c r="G37" s="161"/>
      <c r="H37" s="161"/>
      <c r="I37" s="161"/>
      <c r="J37" s="162"/>
    </row>
    <row r="38" spans="1:10" s="141" customFormat="1" ht="12.75" customHeight="1" x14ac:dyDescent="0.2">
      <c r="A38" s="253"/>
      <c r="B38" s="159">
        <v>532</v>
      </c>
      <c r="C38" s="160" t="s">
        <v>184</v>
      </c>
      <c r="D38" s="161"/>
      <c r="E38" s="161"/>
      <c r="F38" s="161"/>
      <c r="G38" s="161"/>
      <c r="H38" s="161"/>
      <c r="I38" s="161"/>
      <c r="J38" s="162"/>
    </row>
    <row r="39" spans="1:10" s="141" customFormat="1" ht="12.75" customHeight="1" x14ac:dyDescent="0.2">
      <c r="A39" s="253"/>
      <c r="B39" s="159">
        <v>538</v>
      </c>
      <c r="C39" s="160" t="s">
        <v>185</v>
      </c>
      <c r="D39" s="161"/>
      <c r="E39" s="161"/>
      <c r="F39" s="161"/>
      <c r="G39" s="161"/>
      <c r="H39" s="161"/>
      <c r="I39" s="161"/>
      <c r="J39" s="162"/>
    </row>
    <row r="40" spans="1:10" s="149" customFormat="1" ht="12.75" customHeight="1" x14ac:dyDescent="0.2">
      <c r="A40" s="163">
        <v>54</v>
      </c>
      <c r="B40" s="254" t="s">
        <v>186</v>
      </c>
      <c r="C40" s="255"/>
      <c r="D40" s="164">
        <f t="shared" ref="D40:J40" si="9">SUM(D41:D48)</f>
        <v>14</v>
      </c>
      <c r="E40" s="164">
        <f t="shared" si="9"/>
        <v>12</v>
      </c>
      <c r="F40" s="164">
        <f t="shared" si="9"/>
        <v>12</v>
      </c>
      <c r="G40" s="164">
        <f t="shared" si="9"/>
        <v>12</v>
      </c>
      <c r="H40" s="164">
        <f t="shared" si="9"/>
        <v>12</v>
      </c>
      <c r="I40" s="164">
        <f t="shared" si="9"/>
        <v>0</v>
      </c>
      <c r="J40" s="165">
        <f t="shared" si="9"/>
        <v>0</v>
      </c>
    </row>
    <row r="41" spans="1:10" s="141" customFormat="1" ht="12.75" customHeight="1" x14ac:dyDescent="0.2">
      <c r="A41" s="253"/>
      <c r="B41" s="159">
        <v>541</v>
      </c>
      <c r="C41" s="160" t="s">
        <v>187</v>
      </c>
      <c r="D41" s="161"/>
      <c r="E41" s="161"/>
      <c r="F41" s="161"/>
      <c r="G41" s="161"/>
      <c r="H41" s="161"/>
      <c r="I41" s="161"/>
      <c r="J41" s="162"/>
    </row>
    <row r="42" spans="1:10" s="141" customFormat="1" ht="12.75" customHeight="1" x14ac:dyDescent="0.2">
      <c r="A42" s="253"/>
      <c r="B42" s="159">
        <v>542</v>
      </c>
      <c r="C42" s="160" t="s">
        <v>188</v>
      </c>
      <c r="D42" s="161"/>
      <c r="E42" s="161"/>
      <c r="F42" s="161"/>
      <c r="G42" s="161"/>
      <c r="H42" s="161"/>
      <c r="I42" s="161"/>
      <c r="J42" s="162"/>
    </row>
    <row r="43" spans="1:10" s="141" customFormat="1" ht="12.75" customHeight="1" x14ac:dyDescent="0.2">
      <c r="A43" s="253"/>
      <c r="B43" s="159">
        <v>543</v>
      </c>
      <c r="C43" s="160" t="s">
        <v>189</v>
      </c>
      <c r="D43" s="161"/>
      <c r="E43" s="161"/>
      <c r="F43" s="161"/>
      <c r="G43" s="161"/>
      <c r="H43" s="161"/>
      <c r="I43" s="161"/>
      <c r="J43" s="162"/>
    </row>
    <row r="44" spans="1:10" s="141" customFormat="1" ht="12.75" customHeight="1" x14ac:dyDescent="0.2">
      <c r="A44" s="253"/>
      <c r="B44" s="159">
        <v>544</v>
      </c>
      <c r="C44" s="160" t="s">
        <v>190</v>
      </c>
      <c r="D44" s="161"/>
      <c r="E44" s="161"/>
      <c r="F44" s="161"/>
      <c r="G44" s="161"/>
      <c r="H44" s="161"/>
      <c r="I44" s="161"/>
      <c r="J44" s="162"/>
    </row>
    <row r="45" spans="1:10" s="141" customFormat="1" ht="12.75" customHeight="1" x14ac:dyDescent="0.2">
      <c r="A45" s="253"/>
      <c r="B45" s="159">
        <v>545</v>
      </c>
      <c r="C45" s="160" t="s">
        <v>191</v>
      </c>
      <c r="D45" s="161"/>
      <c r="E45" s="161"/>
      <c r="F45" s="161"/>
      <c r="G45" s="161"/>
      <c r="H45" s="161"/>
      <c r="I45" s="161"/>
      <c r="J45" s="162"/>
    </row>
    <row r="46" spans="1:10" s="141" customFormat="1" ht="12.75" customHeight="1" x14ac:dyDescent="0.2">
      <c r="A46" s="253"/>
      <c r="B46" s="159">
        <v>546</v>
      </c>
      <c r="C46" s="160" t="s">
        <v>192</v>
      </c>
      <c r="D46" s="161"/>
      <c r="E46" s="161"/>
      <c r="F46" s="161"/>
      <c r="G46" s="161"/>
      <c r="H46" s="161"/>
      <c r="I46" s="161"/>
      <c r="J46" s="162"/>
    </row>
    <row r="47" spans="1:10" s="141" customFormat="1" ht="12.75" customHeight="1" x14ac:dyDescent="0.2">
      <c r="A47" s="253"/>
      <c r="B47" s="159" t="s">
        <v>306</v>
      </c>
      <c r="C47" s="160" t="s">
        <v>286</v>
      </c>
      <c r="D47" s="161">
        <v>3</v>
      </c>
      <c r="E47" s="161"/>
      <c r="F47" s="161"/>
      <c r="G47" s="161"/>
      <c r="H47" s="161"/>
      <c r="I47" s="161"/>
      <c r="J47" s="162"/>
    </row>
    <row r="48" spans="1:10" s="141" customFormat="1" ht="12.75" customHeight="1" x14ac:dyDescent="0.2">
      <c r="A48" s="256"/>
      <c r="B48" s="170">
        <v>549</v>
      </c>
      <c r="C48" s="171" t="s">
        <v>193</v>
      </c>
      <c r="D48" s="172">
        <v>11</v>
      </c>
      <c r="E48" s="172">
        <v>12</v>
      </c>
      <c r="F48" s="172">
        <v>12</v>
      </c>
      <c r="G48" s="172">
        <v>12</v>
      </c>
      <c r="H48" s="172">
        <v>12</v>
      </c>
      <c r="I48" s="172"/>
      <c r="J48" s="173"/>
    </row>
    <row r="49" spans="1:15" s="149" customFormat="1" ht="12.75" customHeight="1" x14ac:dyDescent="0.2">
      <c r="A49" s="163">
        <v>55</v>
      </c>
      <c r="B49" s="254" t="s">
        <v>194</v>
      </c>
      <c r="C49" s="255"/>
      <c r="D49" s="164">
        <f>SUM(D53:D59)</f>
        <v>54</v>
      </c>
      <c r="E49" s="164">
        <f t="shared" ref="E49:J49" si="10">SUM(E53:E59)</f>
        <v>30</v>
      </c>
      <c r="F49" s="164">
        <f t="shared" si="10"/>
        <v>30</v>
      </c>
      <c r="G49" s="164">
        <f t="shared" si="10"/>
        <v>94</v>
      </c>
      <c r="H49" s="164">
        <f t="shared" si="10"/>
        <v>32</v>
      </c>
      <c r="I49" s="164">
        <f t="shared" si="10"/>
        <v>0</v>
      </c>
      <c r="J49" s="165">
        <f t="shared" si="10"/>
        <v>0</v>
      </c>
    </row>
    <row r="50" spans="1:15" s="149" customFormat="1" ht="12.75" customHeight="1" x14ac:dyDescent="0.2">
      <c r="A50" s="174"/>
      <c r="B50" s="175"/>
      <c r="C50" s="153" t="s">
        <v>235</v>
      </c>
      <c r="D50" s="161"/>
      <c r="E50" s="161"/>
      <c r="F50" s="161"/>
      <c r="G50" s="161"/>
      <c r="H50" s="161"/>
      <c r="I50" s="161"/>
      <c r="J50" s="162"/>
    </row>
    <row r="51" spans="1:15" s="149" customFormat="1" ht="12.75" customHeight="1" x14ac:dyDescent="0.2">
      <c r="A51" s="174"/>
      <c r="B51" s="175"/>
      <c r="C51" s="153" t="s">
        <v>236</v>
      </c>
      <c r="D51" s="161"/>
      <c r="E51" s="161"/>
      <c r="F51" s="161"/>
      <c r="G51" s="161"/>
      <c r="H51" s="161"/>
      <c r="I51" s="161"/>
      <c r="J51" s="162"/>
    </row>
    <row r="52" spans="1:15" s="149" customFormat="1" ht="12.75" customHeight="1" x14ac:dyDescent="0.2">
      <c r="A52" s="174"/>
      <c r="B52" s="175"/>
      <c r="C52" s="153" t="s">
        <v>237</v>
      </c>
      <c r="D52" s="161"/>
      <c r="E52" s="161"/>
      <c r="F52" s="161"/>
      <c r="G52" s="161"/>
      <c r="H52" s="161"/>
      <c r="I52" s="161"/>
      <c r="J52" s="162"/>
    </row>
    <row r="53" spans="1:15" s="141" customFormat="1" ht="12.75" customHeight="1" x14ac:dyDescent="0.2">
      <c r="A53" s="257"/>
      <c r="B53" s="155">
        <v>551</v>
      </c>
      <c r="C53" s="156" t="s">
        <v>195</v>
      </c>
      <c r="D53" s="157">
        <f t="shared" ref="D53:J53" si="11">SUM(D50:D52)</f>
        <v>0</v>
      </c>
      <c r="E53" s="157">
        <f t="shared" si="11"/>
        <v>0</v>
      </c>
      <c r="F53" s="157">
        <f t="shared" si="11"/>
        <v>0</v>
      </c>
      <c r="G53" s="157">
        <f t="shared" si="11"/>
        <v>0</v>
      </c>
      <c r="H53" s="157">
        <f t="shared" si="11"/>
        <v>0</v>
      </c>
      <c r="I53" s="157">
        <f t="shared" si="11"/>
        <v>0</v>
      </c>
      <c r="J53" s="158">
        <f t="shared" si="11"/>
        <v>0</v>
      </c>
    </row>
    <row r="54" spans="1:15" s="141" customFormat="1" ht="12.75" customHeight="1" x14ac:dyDescent="0.2">
      <c r="A54" s="245"/>
      <c r="B54" s="159">
        <v>552</v>
      </c>
      <c r="C54" s="160" t="s">
        <v>196</v>
      </c>
      <c r="D54" s="161"/>
      <c r="E54" s="161"/>
      <c r="F54" s="161"/>
      <c r="G54" s="161"/>
      <c r="H54" s="161"/>
      <c r="I54" s="161"/>
      <c r="J54" s="162"/>
    </row>
    <row r="55" spans="1:15" s="141" customFormat="1" ht="12.75" customHeight="1" x14ac:dyDescent="0.2">
      <c r="A55" s="245"/>
      <c r="B55" s="159">
        <v>553</v>
      </c>
      <c r="C55" s="160" t="s">
        <v>197</v>
      </c>
      <c r="D55" s="161"/>
      <c r="E55" s="161"/>
      <c r="F55" s="161"/>
      <c r="G55" s="161"/>
      <c r="H55" s="161"/>
      <c r="I55" s="161"/>
      <c r="J55" s="162"/>
    </row>
    <row r="56" spans="1:15" s="141" customFormat="1" ht="12.75" customHeight="1" x14ac:dyDescent="0.2">
      <c r="A56" s="245"/>
      <c r="B56" s="159">
        <v>554</v>
      </c>
      <c r="C56" s="160" t="s">
        <v>198</v>
      </c>
      <c r="D56" s="161"/>
      <c r="E56" s="161"/>
      <c r="F56" s="161"/>
      <c r="G56" s="161"/>
      <c r="H56" s="161"/>
      <c r="I56" s="161"/>
      <c r="J56" s="162"/>
    </row>
    <row r="57" spans="1:15" s="141" customFormat="1" ht="12.75" customHeight="1" x14ac:dyDescent="0.2">
      <c r="A57" s="245"/>
      <c r="B57" s="159" t="s">
        <v>287</v>
      </c>
      <c r="C57" s="160"/>
      <c r="D57" s="161">
        <v>0</v>
      </c>
      <c r="E57" s="161"/>
      <c r="F57" s="161"/>
      <c r="G57" s="161"/>
      <c r="H57" s="161"/>
      <c r="I57" s="161"/>
      <c r="J57" s="162"/>
    </row>
    <row r="58" spans="1:15" s="141" customFormat="1" ht="12.75" customHeight="1" x14ac:dyDescent="0.2">
      <c r="A58" s="245"/>
      <c r="B58" s="159">
        <v>558</v>
      </c>
      <c r="C58" s="160" t="s">
        <v>238</v>
      </c>
      <c r="D58" s="161">
        <v>5</v>
      </c>
      <c r="E58" s="161">
        <v>30</v>
      </c>
      <c r="F58" s="161">
        <v>30</v>
      </c>
      <c r="G58" s="161">
        <v>45</v>
      </c>
      <c r="H58" s="161">
        <v>32</v>
      </c>
      <c r="I58" s="161"/>
      <c r="J58" s="162"/>
      <c r="K58" s="149"/>
    </row>
    <row r="59" spans="1:15" s="141" customFormat="1" ht="12.75" customHeight="1" x14ac:dyDescent="0.2">
      <c r="A59" s="245"/>
      <c r="B59" s="159">
        <v>501</v>
      </c>
      <c r="C59" s="160" t="s">
        <v>280</v>
      </c>
      <c r="D59" s="161">
        <v>49</v>
      </c>
      <c r="E59" s="161"/>
      <c r="F59" s="161"/>
      <c r="G59" s="161">
        <v>49</v>
      </c>
      <c r="H59" s="161"/>
      <c r="I59" s="161"/>
      <c r="J59" s="162"/>
    </row>
    <row r="60" spans="1:15" s="149" customFormat="1" ht="12.75" customHeight="1" x14ac:dyDescent="0.2">
      <c r="A60" s="163" t="s">
        <v>239</v>
      </c>
      <c r="B60" s="254" t="s">
        <v>240</v>
      </c>
      <c r="C60" s="255"/>
      <c r="D60" s="164">
        <f>SUM(D61:D63)</f>
        <v>6037</v>
      </c>
      <c r="E60" s="164">
        <f t="shared" ref="E60:J60" si="12">SUM(E61:E63)</f>
        <v>6100</v>
      </c>
      <c r="F60" s="164">
        <f t="shared" si="12"/>
        <v>6096</v>
      </c>
      <c r="G60" s="164">
        <f t="shared" si="12"/>
        <v>6096</v>
      </c>
      <c r="H60" s="164">
        <f t="shared" si="12"/>
        <v>6670</v>
      </c>
      <c r="I60" s="164">
        <f t="shared" si="12"/>
        <v>0</v>
      </c>
      <c r="J60" s="165">
        <f t="shared" si="12"/>
        <v>0</v>
      </c>
    </row>
    <row r="61" spans="1:15" s="141" customFormat="1" ht="12.75" customHeight="1" x14ac:dyDescent="0.2">
      <c r="A61" s="174"/>
      <c r="B61" s="159"/>
      <c r="C61" s="176" t="s">
        <v>241</v>
      </c>
      <c r="D61" s="151">
        <v>5890</v>
      </c>
      <c r="E61" s="151">
        <v>6000</v>
      </c>
      <c r="F61" s="151">
        <v>5996</v>
      </c>
      <c r="G61" s="151">
        <v>5996</v>
      </c>
      <c r="H61" s="151">
        <v>6420</v>
      </c>
      <c r="I61" s="151"/>
      <c r="J61" s="152"/>
    </row>
    <row r="62" spans="1:15" s="141" customFormat="1" ht="12.75" customHeight="1" x14ac:dyDescent="0.2">
      <c r="A62" s="174"/>
      <c r="B62" s="159"/>
      <c r="C62" s="176" t="s">
        <v>242</v>
      </c>
      <c r="D62" s="151">
        <v>147</v>
      </c>
      <c r="E62" s="151">
        <v>100</v>
      </c>
      <c r="F62" s="151">
        <v>100</v>
      </c>
      <c r="G62" s="151">
        <v>100</v>
      </c>
      <c r="H62" s="151">
        <v>250</v>
      </c>
      <c r="I62" s="151"/>
      <c r="J62" s="152"/>
      <c r="N62" s="212"/>
      <c r="O62" s="212"/>
    </row>
    <row r="63" spans="1:15" s="141" customFormat="1" ht="12.75" customHeight="1" x14ac:dyDescent="0.2">
      <c r="A63" s="177"/>
      <c r="B63" s="159"/>
      <c r="C63" s="176" t="s">
        <v>243</v>
      </c>
      <c r="D63" s="151"/>
      <c r="E63" s="151"/>
      <c r="F63" s="151"/>
      <c r="G63" s="151"/>
      <c r="H63" s="151"/>
      <c r="I63" s="151"/>
      <c r="J63" s="152"/>
    </row>
    <row r="64" spans="1:15" s="149" customFormat="1" ht="12.75" customHeight="1" thickBot="1" x14ac:dyDescent="0.25">
      <c r="A64" s="258" t="s">
        <v>199</v>
      </c>
      <c r="B64" s="259"/>
      <c r="C64" s="260"/>
      <c r="D64" s="178">
        <f>D65+D69+D74+D79+D89+D97+D99</f>
        <v>6555</v>
      </c>
      <c r="E64" s="178">
        <f t="shared" ref="E64:J64" si="13">E65+E69+E74+E79+E89+E97+E99</f>
        <v>6620</v>
      </c>
      <c r="F64" s="178">
        <f t="shared" si="13"/>
        <v>6616</v>
      </c>
      <c r="G64" s="178">
        <f t="shared" si="13"/>
        <v>6665</v>
      </c>
      <c r="H64" s="178">
        <f t="shared" si="13"/>
        <v>7230</v>
      </c>
      <c r="I64" s="178">
        <f t="shared" si="13"/>
        <v>0</v>
      </c>
      <c r="J64" s="179">
        <f t="shared" si="13"/>
        <v>0</v>
      </c>
    </row>
    <row r="65" spans="1:10" s="149" customFormat="1" ht="12.75" customHeight="1" x14ac:dyDescent="0.2">
      <c r="A65" s="180">
        <v>60</v>
      </c>
      <c r="B65" s="261" t="s">
        <v>200</v>
      </c>
      <c r="C65" s="262"/>
      <c r="D65" s="181">
        <f t="shared" ref="D65:J65" si="14">SUM(D66:D68)</f>
        <v>0</v>
      </c>
      <c r="E65" s="181">
        <f t="shared" si="14"/>
        <v>0</v>
      </c>
      <c r="F65" s="181">
        <f t="shared" si="14"/>
        <v>0</v>
      </c>
      <c r="G65" s="181">
        <f t="shared" si="14"/>
        <v>0</v>
      </c>
      <c r="H65" s="181">
        <f t="shared" si="14"/>
        <v>0</v>
      </c>
      <c r="I65" s="181">
        <f t="shared" si="14"/>
        <v>0</v>
      </c>
      <c r="J65" s="182">
        <f t="shared" si="14"/>
        <v>0</v>
      </c>
    </row>
    <row r="66" spans="1:10" s="141" customFormat="1" ht="12.75" customHeight="1" x14ac:dyDescent="0.2">
      <c r="A66" s="245"/>
      <c r="B66" s="183">
        <v>601</v>
      </c>
      <c r="C66" s="184" t="s">
        <v>201</v>
      </c>
      <c r="D66" s="161"/>
      <c r="E66" s="161"/>
      <c r="F66" s="161"/>
      <c r="G66" s="161"/>
      <c r="H66" s="161"/>
      <c r="I66" s="161"/>
      <c r="J66" s="162"/>
    </row>
    <row r="67" spans="1:10" s="141" customFormat="1" ht="12.75" customHeight="1" x14ac:dyDescent="0.2">
      <c r="A67" s="245"/>
      <c r="B67" s="183">
        <v>602</v>
      </c>
      <c r="C67" s="184" t="s">
        <v>202</v>
      </c>
      <c r="D67" s="161"/>
      <c r="E67" s="161"/>
      <c r="F67" s="161"/>
      <c r="G67" s="161"/>
      <c r="H67" s="161"/>
      <c r="I67" s="161"/>
      <c r="J67" s="162"/>
    </row>
    <row r="68" spans="1:10" s="141" customFormat="1" ht="12.75" customHeight="1" x14ac:dyDescent="0.2">
      <c r="A68" s="245"/>
      <c r="B68" s="183">
        <v>604</v>
      </c>
      <c r="C68" s="184" t="s">
        <v>203</v>
      </c>
      <c r="D68" s="161"/>
      <c r="E68" s="161"/>
      <c r="F68" s="161"/>
      <c r="G68" s="161"/>
      <c r="H68" s="161"/>
      <c r="I68" s="161"/>
      <c r="J68" s="162"/>
    </row>
    <row r="69" spans="1:10" s="149" customFormat="1" ht="12.75" customHeight="1" x14ac:dyDescent="0.2">
      <c r="A69" s="185">
        <v>61</v>
      </c>
      <c r="B69" s="246" t="s">
        <v>204</v>
      </c>
      <c r="C69" s="247"/>
      <c r="D69" s="164">
        <f t="shared" ref="D69:J69" si="15">SUM(D70:D73)</f>
        <v>0</v>
      </c>
      <c r="E69" s="164">
        <f t="shared" si="15"/>
        <v>0</v>
      </c>
      <c r="F69" s="164">
        <f t="shared" si="15"/>
        <v>0</v>
      </c>
      <c r="G69" s="164">
        <f t="shared" si="15"/>
        <v>0</v>
      </c>
      <c r="H69" s="164">
        <f t="shared" si="15"/>
        <v>0</v>
      </c>
      <c r="I69" s="164">
        <f t="shared" si="15"/>
        <v>0</v>
      </c>
      <c r="J69" s="165">
        <f t="shared" si="15"/>
        <v>0</v>
      </c>
    </row>
    <row r="70" spans="1:10" s="141" customFormat="1" ht="12.75" customHeight="1" x14ac:dyDescent="0.2">
      <c r="A70" s="245"/>
      <c r="B70" s="183">
        <v>611</v>
      </c>
      <c r="C70" s="184" t="s">
        <v>205</v>
      </c>
      <c r="D70" s="161"/>
      <c r="E70" s="161"/>
      <c r="F70" s="161"/>
      <c r="G70" s="161"/>
      <c r="H70" s="161"/>
      <c r="I70" s="161"/>
      <c r="J70" s="162"/>
    </row>
    <row r="71" spans="1:10" s="141" customFormat="1" ht="12.75" customHeight="1" x14ac:dyDescent="0.2">
      <c r="A71" s="245"/>
      <c r="B71" s="183">
        <v>612</v>
      </c>
      <c r="C71" s="184" t="s">
        <v>206</v>
      </c>
      <c r="D71" s="161"/>
      <c r="E71" s="161"/>
      <c r="F71" s="161"/>
      <c r="G71" s="161"/>
      <c r="H71" s="161"/>
      <c r="I71" s="161"/>
      <c r="J71" s="162"/>
    </row>
    <row r="72" spans="1:10" s="141" customFormat="1" ht="12.75" customHeight="1" x14ac:dyDescent="0.2">
      <c r="A72" s="245"/>
      <c r="B72" s="183">
        <v>613</v>
      </c>
      <c r="C72" s="184" t="s">
        <v>207</v>
      </c>
      <c r="D72" s="161"/>
      <c r="E72" s="161"/>
      <c r="F72" s="161"/>
      <c r="G72" s="161"/>
      <c r="H72" s="161"/>
      <c r="I72" s="161"/>
      <c r="J72" s="162"/>
    </row>
    <row r="73" spans="1:10" s="141" customFormat="1" ht="12.75" customHeight="1" x14ac:dyDescent="0.2">
      <c r="A73" s="245"/>
      <c r="B73" s="183">
        <v>614</v>
      </c>
      <c r="C73" s="184" t="s">
        <v>208</v>
      </c>
      <c r="D73" s="161"/>
      <c r="E73" s="161"/>
      <c r="F73" s="161"/>
      <c r="G73" s="161"/>
      <c r="H73" s="161"/>
      <c r="I73" s="161"/>
      <c r="J73" s="162"/>
    </row>
    <row r="74" spans="1:10" s="149" customFormat="1" ht="12.75" customHeight="1" x14ac:dyDescent="0.2">
      <c r="A74" s="185">
        <v>62</v>
      </c>
      <c r="B74" s="246" t="s">
        <v>209</v>
      </c>
      <c r="C74" s="247"/>
      <c r="D74" s="164">
        <f t="shared" ref="D74:J74" si="16">SUM(D75:D78)</f>
        <v>0</v>
      </c>
      <c r="E74" s="164">
        <f t="shared" si="16"/>
        <v>0</v>
      </c>
      <c r="F74" s="164">
        <f t="shared" si="16"/>
        <v>0</v>
      </c>
      <c r="G74" s="164">
        <f t="shared" si="16"/>
        <v>0</v>
      </c>
      <c r="H74" s="164">
        <f t="shared" si="16"/>
        <v>0</v>
      </c>
      <c r="I74" s="164">
        <f t="shared" si="16"/>
        <v>0</v>
      </c>
      <c r="J74" s="165">
        <f t="shared" si="16"/>
        <v>0</v>
      </c>
    </row>
    <row r="75" spans="1:10" s="141" customFormat="1" ht="12.75" customHeight="1" x14ac:dyDescent="0.2">
      <c r="A75" s="245"/>
      <c r="B75" s="183">
        <v>621</v>
      </c>
      <c r="C75" s="184" t="s">
        <v>210</v>
      </c>
      <c r="D75" s="161"/>
      <c r="E75" s="161"/>
      <c r="F75" s="161"/>
      <c r="G75" s="161"/>
      <c r="H75" s="161"/>
      <c r="I75" s="161"/>
      <c r="J75" s="162"/>
    </row>
    <row r="76" spans="1:10" s="141" customFormat="1" ht="12.75" customHeight="1" x14ac:dyDescent="0.2">
      <c r="A76" s="245"/>
      <c r="B76" s="183">
        <v>622</v>
      </c>
      <c r="C76" s="184" t="s">
        <v>211</v>
      </c>
      <c r="D76" s="161"/>
      <c r="E76" s="161"/>
      <c r="F76" s="161"/>
      <c r="G76" s="161"/>
      <c r="H76" s="161"/>
      <c r="I76" s="161"/>
      <c r="J76" s="162"/>
    </row>
    <row r="77" spans="1:10" s="141" customFormat="1" ht="12.75" customHeight="1" x14ac:dyDescent="0.2">
      <c r="A77" s="245"/>
      <c r="B77" s="183">
        <v>623</v>
      </c>
      <c r="C77" s="184" t="s">
        <v>212</v>
      </c>
      <c r="D77" s="161"/>
      <c r="E77" s="161"/>
      <c r="F77" s="161"/>
      <c r="G77" s="161"/>
      <c r="H77" s="161"/>
      <c r="I77" s="161"/>
      <c r="J77" s="162"/>
    </row>
    <row r="78" spans="1:10" s="141" customFormat="1" ht="12.75" customHeight="1" x14ac:dyDescent="0.2">
      <c r="A78" s="245"/>
      <c r="B78" s="183">
        <v>624</v>
      </c>
      <c r="C78" s="184" t="s">
        <v>213</v>
      </c>
      <c r="D78" s="161"/>
      <c r="E78" s="161"/>
      <c r="F78" s="161"/>
      <c r="G78" s="161"/>
      <c r="H78" s="161"/>
      <c r="I78" s="161"/>
      <c r="J78" s="162"/>
    </row>
    <row r="79" spans="1:10" s="149" customFormat="1" ht="12.75" customHeight="1" x14ac:dyDescent="0.2">
      <c r="A79" s="185">
        <v>64</v>
      </c>
      <c r="B79" s="246" t="s">
        <v>32</v>
      </c>
      <c r="C79" s="247"/>
      <c r="D79" s="164">
        <f t="shared" ref="D79:J79" si="17">D80+D81+D82+D83+D84+D87+D88</f>
        <v>52</v>
      </c>
      <c r="E79" s="164">
        <f t="shared" si="17"/>
        <v>0</v>
      </c>
      <c r="F79" s="164">
        <f t="shared" si="17"/>
        <v>0</v>
      </c>
      <c r="G79" s="164">
        <f t="shared" si="17"/>
        <v>49</v>
      </c>
      <c r="H79" s="164">
        <f t="shared" si="17"/>
        <v>0</v>
      </c>
      <c r="I79" s="164">
        <f t="shared" si="17"/>
        <v>0</v>
      </c>
      <c r="J79" s="165">
        <f t="shared" si="17"/>
        <v>0</v>
      </c>
    </row>
    <row r="80" spans="1:10" s="141" customFormat="1" ht="12.75" customHeight="1" x14ac:dyDescent="0.2">
      <c r="A80" s="245"/>
      <c r="B80" s="183">
        <v>641</v>
      </c>
      <c r="C80" s="184" t="s">
        <v>187</v>
      </c>
      <c r="D80" s="161"/>
      <c r="E80" s="161"/>
      <c r="F80" s="161"/>
      <c r="G80" s="161"/>
      <c r="H80" s="161"/>
      <c r="I80" s="161"/>
      <c r="J80" s="162"/>
    </row>
    <row r="81" spans="1:10" s="141" customFormat="1" ht="12.75" customHeight="1" x14ac:dyDescent="0.2">
      <c r="A81" s="245"/>
      <c r="B81" s="183">
        <v>642</v>
      </c>
      <c r="C81" s="184" t="s">
        <v>188</v>
      </c>
      <c r="D81" s="161"/>
      <c r="E81" s="161"/>
      <c r="F81" s="161"/>
      <c r="G81" s="161"/>
      <c r="H81" s="161"/>
      <c r="I81" s="161"/>
      <c r="J81" s="162"/>
    </row>
    <row r="82" spans="1:10" s="141" customFormat="1" ht="12.75" customHeight="1" x14ac:dyDescent="0.2">
      <c r="A82" s="245"/>
      <c r="B82" s="183">
        <v>643</v>
      </c>
      <c r="C82" s="184" t="s">
        <v>214</v>
      </c>
      <c r="D82" s="161"/>
      <c r="E82" s="161"/>
      <c r="F82" s="161"/>
      <c r="G82" s="161"/>
      <c r="H82" s="161"/>
      <c r="I82" s="161"/>
      <c r="J82" s="162"/>
    </row>
    <row r="83" spans="1:10" s="141" customFormat="1" ht="12.75" customHeight="1" x14ac:dyDescent="0.2">
      <c r="A83" s="245"/>
      <c r="B83" s="183">
        <v>644</v>
      </c>
      <c r="C83" s="184" t="s">
        <v>190</v>
      </c>
      <c r="D83" s="161"/>
      <c r="E83" s="161"/>
      <c r="F83" s="161"/>
      <c r="G83" s="161"/>
      <c r="H83" s="161"/>
      <c r="I83" s="161"/>
      <c r="J83" s="162"/>
    </row>
    <row r="84" spans="1:10" s="141" customFormat="1" ht="12.75" customHeight="1" x14ac:dyDescent="0.2">
      <c r="A84" s="245"/>
      <c r="B84" s="183">
        <v>645</v>
      </c>
      <c r="C84" s="184" t="s">
        <v>215</v>
      </c>
      <c r="D84" s="161"/>
      <c r="E84" s="161"/>
      <c r="F84" s="161"/>
      <c r="G84" s="161"/>
      <c r="H84" s="161"/>
      <c r="I84" s="161"/>
      <c r="J84" s="162"/>
    </row>
    <row r="85" spans="1:10" s="141" customFormat="1" ht="12.75" customHeight="1" x14ac:dyDescent="0.2">
      <c r="A85" s="245"/>
      <c r="B85" s="183"/>
      <c r="C85" s="186" t="s">
        <v>216</v>
      </c>
      <c r="D85" s="151">
        <v>52</v>
      </c>
      <c r="E85" s="151"/>
      <c r="F85" s="151"/>
      <c r="G85" s="151">
        <v>49</v>
      </c>
      <c r="H85" s="151"/>
      <c r="I85" s="151"/>
      <c r="J85" s="152"/>
    </row>
    <row r="86" spans="1:10" s="141" customFormat="1" ht="12.75" customHeight="1" x14ac:dyDescent="0.2">
      <c r="A86" s="245"/>
      <c r="B86" s="183"/>
      <c r="C86" s="186" t="s">
        <v>244</v>
      </c>
      <c r="D86" s="151"/>
      <c r="E86" s="151"/>
      <c r="F86" s="151"/>
      <c r="G86" s="151"/>
      <c r="H86" s="151"/>
      <c r="I86" s="151"/>
      <c r="J86" s="152"/>
    </row>
    <row r="87" spans="1:10" s="141" customFormat="1" ht="12.75" customHeight="1" x14ac:dyDescent="0.2">
      <c r="A87" s="245"/>
      <c r="B87" s="187">
        <v>648</v>
      </c>
      <c r="C87" s="188" t="s">
        <v>217</v>
      </c>
      <c r="D87" s="157">
        <f>SUM(D85:D86)</f>
        <v>52</v>
      </c>
      <c r="E87" s="157">
        <f t="shared" ref="E87:J87" si="18">SUM(E85:E86)</f>
        <v>0</v>
      </c>
      <c r="F87" s="157">
        <f t="shared" si="18"/>
        <v>0</v>
      </c>
      <c r="G87" s="157">
        <f t="shared" si="18"/>
        <v>49</v>
      </c>
      <c r="H87" s="157">
        <f t="shared" si="18"/>
        <v>0</v>
      </c>
      <c r="I87" s="157">
        <f t="shared" si="18"/>
        <v>0</v>
      </c>
      <c r="J87" s="158">
        <f t="shared" si="18"/>
        <v>0</v>
      </c>
    </row>
    <row r="88" spans="1:10" s="141" customFormat="1" ht="12.75" customHeight="1" x14ac:dyDescent="0.2">
      <c r="A88" s="245"/>
      <c r="B88" s="183">
        <v>649</v>
      </c>
      <c r="C88" s="184" t="s">
        <v>307</v>
      </c>
      <c r="D88" s="161">
        <v>0</v>
      </c>
      <c r="E88" s="161"/>
      <c r="F88" s="161"/>
      <c r="G88" s="161">
        <v>0</v>
      </c>
      <c r="H88" s="161"/>
      <c r="I88" s="161"/>
      <c r="J88" s="162"/>
    </row>
    <row r="89" spans="1:10" s="149" customFormat="1" ht="12.75" customHeight="1" x14ac:dyDescent="0.2">
      <c r="A89" s="185">
        <v>65</v>
      </c>
      <c r="B89" s="246" t="s">
        <v>218</v>
      </c>
      <c r="C89" s="247"/>
      <c r="D89" s="164">
        <f t="shared" ref="D89:J89" si="19">SUM(D90:D96)</f>
        <v>0</v>
      </c>
      <c r="E89" s="164">
        <f t="shared" si="19"/>
        <v>0</v>
      </c>
      <c r="F89" s="164">
        <f t="shared" si="19"/>
        <v>0</v>
      </c>
      <c r="G89" s="164">
        <f t="shared" si="19"/>
        <v>0</v>
      </c>
      <c r="H89" s="164">
        <f t="shared" si="19"/>
        <v>0</v>
      </c>
      <c r="I89" s="164">
        <f t="shared" si="19"/>
        <v>0</v>
      </c>
      <c r="J89" s="165">
        <f t="shared" si="19"/>
        <v>0</v>
      </c>
    </row>
    <row r="90" spans="1:10" s="141" customFormat="1" ht="12.75" customHeight="1" x14ac:dyDescent="0.2">
      <c r="A90" s="245"/>
      <c r="B90" s="183">
        <v>651</v>
      </c>
      <c r="C90" s="184" t="s">
        <v>219</v>
      </c>
      <c r="D90" s="161"/>
      <c r="E90" s="161"/>
      <c r="F90" s="161"/>
      <c r="G90" s="161"/>
      <c r="H90" s="161"/>
      <c r="I90" s="161"/>
      <c r="J90" s="162"/>
    </row>
    <row r="91" spans="1:10" s="141" customFormat="1" ht="12.75" customHeight="1" x14ac:dyDescent="0.2">
      <c r="A91" s="245"/>
      <c r="B91" s="183">
        <v>652</v>
      </c>
      <c r="C91" s="184" t="s">
        <v>220</v>
      </c>
      <c r="D91" s="161"/>
      <c r="E91" s="161"/>
      <c r="F91" s="161"/>
      <c r="G91" s="161"/>
      <c r="H91" s="161"/>
      <c r="I91" s="161"/>
      <c r="J91" s="162"/>
    </row>
    <row r="92" spans="1:10" s="141" customFormat="1" ht="12.75" customHeight="1" x14ac:dyDescent="0.2">
      <c r="A92" s="245"/>
      <c r="B92" s="183">
        <v>653</v>
      </c>
      <c r="C92" s="184" t="s">
        <v>221</v>
      </c>
      <c r="D92" s="161"/>
      <c r="E92" s="161"/>
      <c r="F92" s="161"/>
      <c r="G92" s="161"/>
      <c r="H92" s="161"/>
      <c r="I92" s="161"/>
      <c r="J92" s="162"/>
    </row>
    <row r="93" spans="1:10" s="141" customFormat="1" ht="12.75" customHeight="1" x14ac:dyDescent="0.2">
      <c r="A93" s="245"/>
      <c r="B93" s="183">
        <v>654</v>
      </c>
      <c r="C93" s="184" t="s">
        <v>222</v>
      </c>
      <c r="D93" s="161"/>
      <c r="E93" s="161"/>
      <c r="F93" s="161"/>
      <c r="G93" s="161"/>
      <c r="H93" s="161"/>
      <c r="I93" s="161"/>
      <c r="J93" s="162"/>
    </row>
    <row r="94" spans="1:10" s="141" customFormat="1" ht="12.75" customHeight="1" x14ac:dyDescent="0.2">
      <c r="A94" s="245"/>
      <c r="B94" s="183">
        <v>655</v>
      </c>
      <c r="C94" s="184" t="s">
        <v>223</v>
      </c>
      <c r="D94" s="161"/>
      <c r="E94" s="161"/>
      <c r="F94" s="161"/>
      <c r="G94" s="161"/>
      <c r="H94" s="161"/>
      <c r="I94" s="161"/>
      <c r="J94" s="162"/>
    </row>
    <row r="95" spans="1:10" s="141" customFormat="1" ht="12.75" customHeight="1" x14ac:dyDescent="0.2">
      <c r="A95" s="245"/>
      <c r="B95" s="183">
        <v>656</v>
      </c>
      <c r="C95" s="184" t="s">
        <v>224</v>
      </c>
      <c r="D95" s="161"/>
      <c r="E95" s="161"/>
      <c r="F95" s="161"/>
      <c r="G95" s="161"/>
      <c r="H95" s="161"/>
      <c r="I95" s="161"/>
      <c r="J95" s="162"/>
    </row>
    <row r="96" spans="1:10" s="141" customFormat="1" ht="12.75" customHeight="1" x14ac:dyDescent="0.2">
      <c r="A96" s="245"/>
      <c r="B96" s="183">
        <v>659</v>
      </c>
      <c r="C96" s="184" t="s">
        <v>225</v>
      </c>
      <c r="D96" s="161"/>
      <c r="E96" s="161"/>
      <c r="F96" s="161"/>
      <c r="G96" s="161"/>
      <c r="H96" s="161"/>
      <c r="I96" s="161"/>
      <c r="J96" s="162"/>
    </row>
    <row r="97" spans="1:10" s="149" customFormat="1" ht="12.75" customHeight="1" x14ac:dyDescent="0.2">
      <c r="A97" s="185">
        <v>66</v>
      </c>
      <c r="B97" s="246" t="s">
        <v>245</v>
      </c>
      <c r="C97" s="247"/>
      <c r="D97" s="164">
        <f>D98</f>
        <v>0</v>
      </c>
      <c r="E97" s="164">
        <f t="shared" ref="E97:J97" si="20">E98</f>
        <v>0</v>
      </c>
      <c r="F97" s="164">
        <f t="shared" si="20"/>
        <v>0</v>
      </c>
      <c r="G97" s="164">
        <f t="shared" si="20"/>
        <v>0</v>
      </c>
      <c r="H97" s="164">
        <f t="shared" si="20"/>
        <v>0</v>
      </c>
      <c r="I97" s="164">
        <f t="shared" si="20"/>
        <v>0</v>
      </c>
      <c r="J97" s="165">
        <f t="shared" si="20"/>
        <v>0</v>
      </c>
    </row>
    <row r="98" spans="1:10" s="141" customFormat="1" ht="12.75" customHeight="1" x14ac:dyDescent="0.2">
      <c r="A98" s="189"/>
      <c r="B98" s="183">
        <v>662</v>
      </c>
      <c r="C98" s="190" t="s">
        <v>246</v>
      </c>
      <c r="D98" s="161"/>
      <c r="E98" s="161"/>
      <c r="F98" s="161"/>
      <c r="G98" s="161"/>
      <c r="H98" s="161"/>
      <c r="I98" s="161"/>
      <c r="J98" s="162"/>
    </row>
    <row r="99" spans="1:10" s="149" customFormat="1" ht="12.75" customHeight="1" x14ac:dyDescent="0.2">
      <c r="A99" s="185">
        <v>67</v>
      </c>
      <c r="B99" s="246" t="s">
        <v>247</v>
      </c>
      <c r="C99" s="247"/>
      <c r="D99" s="164">
        <f>D106</f>
        <v>6503</v>
      </c>
      <c r="E99" s="164">
        <f t="shared" ref="E99:J99" si="21">E106</f>
        <v>6620</v>
      </c>
      <c r="F99" s="164">
        <f t="shared" si="21"/>
        <v>6616</v>
      </c>
      <c r="G99" s="164">
        <f t="shared" si="21"/>
        <v>6616</v>
      </c>
      <c r="H99" s="164">
        <f t="shared" si="21"/>
        <v>7230</v>
      </c>
      <c r="I99" s="164">
        <f t="shared" si="21"/>
        <v>0</v>
      </c>
      <c r="J99" s="165">
        <f t="shared" si="21"/>
        <v>0</v>
      </c>
    </row>
    <row r="100" spans="1:10" s="193" customFormat="1" ht="12.75" customHeight="1" x14ac:dyDescent="0.2">
      <c r="A100" s="245"/>
      <c r="B100" s="191"/>
      <c r="C100" s="192" t="s">
        <v>248</v>
      </c>
      <c r="D100" s="151">
        <v>466</v>
      </c>
      <c r="E100" s="151">
        <v>520</v>
      </c>
      <c r="F100" s="151">
        <v>520</v>
      </c>
      <c r="G100" s="151">
        <v>520</v>
      </c>
      <c r="H100" s="151">
        <v>560</v>
      </c>
      <c r="I100" s="151"/>
      <c r="J100" s="152"/>
    </row>
    <row r="101" spans="1:10" s="193" customFormat="1" ht="12.75" customHeight="1" x14ac:dyDescent="0.2">
      <c r="A101" s="245"/>
      <c r="B101" s="191"/>
      <c r="C101" s="192" t="s">
        <v>249</v>
      </c>
      <c r="D101" s="151"/>
      <c r="E101" s="151"/>
      <c r="F101" s="151"/>
      <c r="G101" s="151"/>
      <c r="H101" s="194">
        <f>H51+H50</f>
        <v>0</v>
      </c>
      <c r="I101" s="151"/>
      <c r="J101" s="152"/>
    </row>
    <row r="102" spans="1:10" s="193" customFormat="1" ht="12.75" customHeight="1" x14ac:dyDescent="0.2">
      <c r="A102" s="245"/>
      <c r="B102" s="191"/>
      <c r="C102" s="192" t="s">
        <v>250</v>
      </c>
      <c r="D102" s="151"/>
      <c r="E102" s="151"/>
      <c r="F102" s="151"/>
      <c r="G102" s="151"/>
      <c r="H102" s="194">
        <f>H52</f>
        <v>0</v>
      </c>
      <c r="I102" s="151"/>
      <c r="J102" s="152"/>
    </row>
    <row r="103" spans="1:10" s="193" customFormat="1" ht="12.75" customHeight="1" x14ac:dyDescent="0.2">
      <c r="A103" s="245"/>
      <c r="B103" s="191"/>
      <c r="C103" s="192" t="s">
        <v>251</v>
      </c>
      <c r="D103" s="151">
        <v>5890</v>
      </c>
      <c r="E103" s="151">
        <v>6000</v>
      </c>
      <c r="F103" s="151">
        <v>5996</v>
      </c>
      <c r="G103" s="151">
        <v>5996</v>
      </c>
      <c r="H103" s="194">
        <v>6420</v>
      </c>
      <c r="I103" s="151"/>
      <c r="J103" s="152"/>
    </row>
    <row r="104" spans="1:10" s="193" customFormat="1" ht="12.75" customHeight="1" x14ac:dyDescent="0.2">
      <c r="A104" s="245"/>
      <c r="B104" s="195"/>
      <c r="C104" s="196" t="s">
        <v>252</v>
      </c>
      <c r="D104" s="197">
        <v>147</v>
      </c>
      <c r="E104" s="197">
        <v>100</v>
      </c>
      <c r="F104" s="197">
        <v>100</v>
      </c>
      <c r="G104" s="197">
        <v>100</v>
      </c>
      <c r="H104" s="198">
        <v>250</v>
      </c>
      <c r="I104" s="197"/>
      <c r="J104" s="199"/>
    </row>
    <row r="105" spans="1:10" s="193" customFormat="1" ht="12.75" customHeight="1" x14ac:dyDescent="0.2">
      <c r="A105" s="245"/>
      <c r="B105" s="191"/>
      <c r="C105" s="192" t="s">
        <v>253</v>
      </c>
      <c r="D105" s="151">
        <v>0</v>
      </c>
      <c r="E105" s="151"/>
      <c r="F105" s="151"/>
      <c r="G105" s="151"/>
      <c r="H105" s="194">
        <f>H63</f>
        <v>0</v>
      </c>
      <c r="I105" s="151"/>
      <c r="J105" s="152"/>
    </row>
    <row r="106" spans="1:10" s="141" customFormat="1" ht="12.75" customHeight="1" thickBot="1" x14ac:dyDescent="0.25">
      <c r="A106" s="248"/>
      <c r="B106" s="200">
        <v>672</v>
      </c>
      <c r="C106" s="201" t="s">
        <v>254</v>
      </c>
      <c r="D106" s="202">
        <f t="shared" ref="D106:J106" si="22">SUM(D100:D105)</f>
        <v>6503</v>
      </c>
      <c r="E106" s="202">
        <f t="shared" si="22"/>
        <v>6620</v>
      </c>
      <c r="F106" s="202">
        <f t="shared" si="22"/>
        <v>6616</v>
      </c>
      <c r="G106" s="202">
        <f t="shared" si="22"/>
        <v>6616</v>
      </c>
      <c r="H106" s="202">
        <f t="shared" si="22"/>
        <v>7230</v>
      </c>
      <c r="I106" s="202">
        <f t="shared" si="22"/>
        <v>0</v>
      </c>
      <c r="J106" s="203">
        <f t="shared" si="22"/>
        <v>0</v>
      </c>
    </row>
    <row r="107" spans="1:10" s="149" customFormat="1" ht="12.75" customHeight="1" thickBot="1" x14ac:dyDescent="0.25">
      <c r="A107" s="242" t="s">
        <v>226</v>
      </c>
      <c r="B107" s="243"/>
      <c r="C107" s="244"/>
      <c r="D107" s="204">
        <f t="shared" ref="D107:J107" si="23">D64-D5</f>
        <v>85</v>
      </c>
      <c r="E107" s="204">
        <f t="shared" si="23"/>
        <v>0</v>
      </c>
      <c r="F107" s="204">
        <f t="shared" si="23"/>
        <v>0</v>
      </c>
      <c r="G107" s="204">
        <f t="shared" si="23"/>
        <v>0</v>
      </c>
      <c r="H107" s="204">
        <f t="shared" si="23"/>
        <v>0</v>
      </c>
      <c r="I107" s="204">
        <f t="shared" si="23"/>
        <v>0</v>
      </c>
      <c r="J107" s="205">
        <f t="shared" si="23"/>
        <v>0</v>
      </c>
    </row>
    <row r="108" spans="1:10" s="149" customFormat="1" ht="12.75" customHeight="1" x14ac:dyDescent="0.2">
      <c r="A108" s="206">
        <v>59</v>
      </c>
      <c r="B108" s="249" t="s">
        <v>227</v>
      </c>
      <c r="C108" s="250"/>
      <c r="D108" s="147">
        <f t="shared" ref="D108:J108" si="24">SUM(D109:D110)</f>
        <v>0</v>
      </c>
      <c r="E108" s="147">
        <f t="shared" si="24"/>
        <v>0</v>
      </c>
      <c r="F108" s="147">
        <f t="shared" si="24"/>
        <v>0</v>
      </c>
      <c r="G108" s="147">
        <f t="shared" si="24"/>
        <v>0</v>
      </c>
      <c r="H108" s="147">
        <f t="shared" si="24"/>
        <v>0</v>
      </c>
      <c r="I108" s="147">
        <f t="shared" si="24"/>
        <v>0</v>
      </c>
      <c r="J108" s="148">
        <f t="shared" si="24"/>
        <v>0</v>
      </c>
    </row>
    <row r="109" spans="1:10" s="141" customFormat="1" ht="12.75" customHeight="1" x14ac:dyDescent="0.2">
      <c r="A109" s="251"/>
      <c r="B109" s="183">
        <v>591</v>
      </c>
      <c r="C109" s="184" t="s">
        <v>228</v>
      </c>
      <c r="D109" s="161"/>
      <c r="E109" s="161"/>
      <c r="F109" s="161"/>
      <c r="G109" s="161"/>
      <c r="H109" s="161"/>
      <c r="I109" s="161"/>
      <c r="J109" s="162"/>
    </row>
    <row r="110" spans="1:10" s="141" customFormat="1" ht="12.75" customHeight="1" thickBot="1" x14ac:dyDescent="0.25">
      <c r="A110" s="252"/>
      <c r="B110" s="207">
        <v>595</v>
      </c>
      <c r="C110" s="208" t="s">
        <v>229</v>
      </c>
      <c r="D110" s="172"/>
      <c r="E110" s="172"/>
      <c r="F110" s="172"/>
      <c r="G110" s="172"/>
      <c r="H110" s="172"/>
      <c r="I110" s="172"/>
      <c r="J110" s="173"/>
    </row>
    <row r="111" spans="1:10" s="149" customFormat="1" ht="12.75" customHeight="1" thickBot="1" x14ac:dyDescent="0.25">
      <c r="A111" s="242" t="s">
        <v>230</v>
      </c>
      <c r="B111" s="243"/>
      <c r="C111" s="244"/>
      <c r="D111" s="204">
        <f>D107-D108</f>
        <v>85</v>
      </c>
      <c r="E111" s="204">
        <f t="shared" ref="E111:J111" si="25">E107-E108</f>
        <v>0</v>
      </c>
      <c r="F111" s="204">
        <f t="shared" si="25"/>
        <v>0</v>
      </c>
      <c r="G111" s="204">
        <f t="shared" si="25"/>
        <v>0</v>
      </c>
      <c r="H111" s="204">
        <f t="shared" si="25"/>
        <v>0</v>
      </c>
      <c r="I111" s="204">
        <f t="shared" si="25"/>
        <v>0</v>
      </c>
      <c r="J111" s="205">
        <f t="shared" si="25"/>
        <v>0</v>
      </c>
    </row>
    <row r="112" spans="1:10" s="149" customFormat="1" ht="12.75" customHeight="1" x14ac:dyDescent="0.2">
      <c r="A112" s="209"/>
      <c r="B112" s="209"/>
      <c r="C112" s="209"/>
      <c r="D112" s="210"/>
      <c r="E112" s="210"/>
      <c r="F112" s="210"/>
      <c r="G112" s="210"/>
      <c r="H112" s="210"/>
      <c r="I112" s="210"/>
      <c r="J112" s="210"/>
    </row>
    <row r="113" spans="1:11" ht="12" customHeight="1" x14ac:dyDescent="0.2">
      <c r="A113" s="211" t="s">
        <v>302</v>
      </c>
      <c r="B113" s="133"/>
      <c r="C113" s="134"/>
      <c r="D113" s="134"/>
      <c r="E113" s="134"/>
      <c r="F113" s="134"/>
      <c r="G113" s="134"/>
      <c r="H113" s="134"/>
      <c r="I113" s="134"/>
      <c r="J113" s="134"/>
      <c r="K113" s="134"/>
    </row>
    <row r="115" spans="1:11" ht="12" customHeight="1" x14ac:dyDescent="0.2">
      <c r="A115" s="211" t="s">
        <v>274</v>
      </c>
      <c r="B115" s="133"/>
      <c r="C115" s="134"/>
      <c r="D115" s="134" t="s">
        <v>268</v>
      </c>
      <c r="F115" s="134"/>
      <c r="I115" s="134"/>
      <c r="J115" s="134"/>
      <c r="K115" s="134"/>
    </row>
    <row r="118" spans="1:11" x14ac:dyDescent="0.2">
      <c r="A118" s="129" t="s">
        <v>255</v>
      </c>
      <c r="D118" s="131" t="s">
        <v>256</v>
      </c>
      <c r="H118" s="131" t="s">
        <v>59</v>
      </c>
    </row>
    <row r="121" spans="1:11" x14ac:dyDescent="0.2">
      <c r="A121" s="129" t="s">
        <v>257</v>
      </c>
      <c r="D121" s="131" t="s">
        <v>256</v>
      </c>
      <c r="H121" s="131" t="s">
        <v>59</v>
      </c>
    </row>
  </sheetData>
  <mergeCells count="38">
    <mergeCell ref="B36:C36"/>
    <mergeCell ref="D1:J1"/>
    <mergeCell ref="D2:J2"/>
    <mergeCell ref="A3:J3"/>
    <mergeCell ref="A5:C5"/>
    <mergeCell ref="B6:C6"/>
    <mergeCell ref="A7:A19"/>
    <mergeCell ref="B7:B11"/>
    <mergeCell ref="B14:B16"/>
    <mergeCell ref="B20:C20"/>
    <mergeCell ref="A21:A27"/>
    <mergeCell ref="B24:B26"/>
    <mergeCell ref="B28:C28"/>
    <mergeCell ref="A29:A35"/>
    <mergeCell ref="B74:C74"/>
    <mergeCell ref="A37:A39"/>
    <mergeCell ref="B40:C40"/>
    <mergeCell ref="A41:A48"/>
    <mergeCell ref="B49:C49"/>
    <mergeCell ref="A53:A59"/>
    <mergeCell ref="B60:C60"/>
    <mergeCell ref="A64:C64"/>
    <mergeCell ref="B65:C65"/>
    <mergeCell ref="A66:A68"/>
    <mergeCell ref="B69:C69"/>
    <mergeCell ref="A70:A73"/>
    <mergeCell ref="A111:C111"/>
    <mergeCell ref="A75:A78"/>
    <mergeCell ref="B79:C79"/>
    <mergeCell ref="A80:A88"/>
    <mergeCell ref="B89:C89"/>
    <mergeCell ref="A90:A96"/>
    <mergeCell ref="B97:C97"/>
    <mergeCell ref="B99:C99"/>
    <mergeCell ref="A100:A106"/>
    <mergeCell ref="A107:C107"/>
    <mergeCell ref="B108:C108"/>
    <mergeCell ref="A109:A110"/>
  </mergeCells>
  <pageMargins left="0.39370078740157483" right="0.39370078740157483" top="0.78740157480314965" bottom="0.78740157480314965" header="0.51181102362204722" footer="0.51181102362204722"/>
  <pageSetup paperSize="9" scale="90" fitToHeight="2" orientation="portrait" r:id="rId1"/>
  <headerFooter alignWithMargins="0">
    <oddFooter xml:space="preserve">&amp;C&amp;P/&amp;N
</oddFooter>
  </headerFooter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"/>
  <sheetViews>
    <sheetView topLeftCell="A7" workbookViewId="0">
      <selection activeCell="E31" sqref="E31"/>
    </sheetView>
  </sheetViews>
  <sheetFormatPr defaultRowHeight="15" x14ac:dyDescent="0.25"/>
  <cols>
    <col min="1" max="1" width="31.7109375" customWidth="1"/>
    <col min="3" max="3" width="4.28515625" customWidth="1"/>
    <col min="4" max="4" width="32.42578125" customWidth="1"/>
    <col min="5" max="5" width="9.7109375" customWidth="1"/>
  </cols>
  <sheetData>
    <row r="1" spans="1:5" x14ac:dyDescent="0.25">
      <c r="A1" s="16" t="s">
        <v>17</v>
      </c>
      <c r="B1" s="2"/>
      <c r="E1" t="s">
        <v>108</v>
      </c>
    </row>
    <row r="2" spans="1:5" x14ac:dyDescent="0.25">
      <c r="A2" s="16" t="s">
        <v>265</v>
      </c>
      <c r="B2" s="2"/>
    </row>
    <row r="3" spans="1:5" x14ac:dyDescent="0.25">
      <c r="A3" s="16"/>
      <c r="B3" s="2"/>
    </row>
    <row r="4" spans="1:5" ht="15.75" x14ac:dyDescent="0.25">
      <c r="A4" s="127" t="s">
        <v>303</v>
      </c>
      <c r="B4" s="2"/>
    </row>
    <row r="5" spans="1:5" x14ac:dyDescent="0.25">
      <c r="A5" s="16"/>
      <c r="B5" s="2"/>
    </row>
    <row r="6" spans="1:5" x14ac:dyDescent="0.25">
      <c r="A6" s="22" t="s">
        <v>63</v>
      </c>
      <c r="B6" s="18" t="s">
        <v>64</v>
      </c>
      <c r="D6" s="22" t="s">
        <v>65</v>
      </c>
      <c r="E6" s="18" t="s">
        <v>64</v>
      </c>
    </row>
    <row r="7" spans="1:5" x14ac:dyDescent="0.25">
      <c r="A7" s="19"/>
      <c r="B7" s="20"/>
      <c r="D7" s="19"/>
      <c r="E7" s="19"/>
    </row>
    <row r="8" spans="1:5" x14ac:dyDescent="0.25">
      <c r="A8" s="17" t="s">
        <v>66</v>
      </c>
      <c r="B8" s="20">
        <v>82</v>
      </c>
      <c r="D8" s="17" t="s">
        <v>67</v>
      </c>
      <c r="E8" s="19">
        <v>0</v>
      </c>
    </row>
    <row r="9" spans="1:5" x14ac:dyDescent="0.25">
      <c r="A9" s="17"/>
      <c r="B9" s="20"/>
      <c r="D9" s="19"/>
      <c r="E9" s="19"/>
    </row>
    <row r="10" spans="1:5" x14ac:dyDescent="0.25">
      <c r="A10" s="19" t="s">
        <v>68</v>
      </c>
      <c r="B10" s="20">
        <v>0</v>
      </c>
      <c r="D10" s="19" t="s">
        <v>69</v>
      </c>
      <c r="E10" s="19"/>
    </row>
    <row r="11" spans="1:5" x14ac:dyDescent="0.25">
      <c r="A11" s="19" t="s">
        <v>70</v>
      </c>
      <c r="B11" s="20">
        <v>0</v>
      </c>
      <c r="D11" s="19" t="s">
        <v>71</v>
      </c>
      <c r="E11" s="19"/>
    </row>
    <row r="12" spans="1:5" x14ac:dyDescent="0.25">
      <c r="A12" s="19"/>
      <c r="B12" s="20"/>
      <c r="D12" s="19" t="s">
        <v>72</v>
      </c>
      <c r="E12" s="19"/>
    </row>
    <row r="13" spans="1:5" x14ac:dyDescent="0.25">
      <c r="A13" s="17" t="s">
        <v>73</v>
      </c>
      <c r="B13" s="21"/>
      <c r="D13" s="19" t="s">
        <v>74</v>
      </c>
      <c r="E13" s="19"/>
    </row>
    <row r="14" spans="1:5" x14ac:dyDescent="0.25">
      <c r="A14" s="19"/>
      <c r="B14" s="20"/>
      <c r="D14" s="19" t="s">
        <v>75</v>
      </c>
      <c r="E14" s="19"/>
    </row>
    <row r="15" spans="1:5" x14ac:dyDescent="0.25">
      <c r="A15" s="19" t="s">
        <v>76</v>
      </c>
      <c r="B15" s="20">
        <v>0</v>
      </c>
      <c r="D15" s="19"/>
      <c r="E15" s="19"/>
    </row>
    <row r="16" spans="1:5" x14ac:dyDescent="0.25">
      <c r="A16" s="19" t="s">
        <v>77</v>
      </c>
      <c r="B16" s="20">
        <v>0</v>
      </c>
      <c r="D16" s="17" t="s">
        <v>78</v>
      </c>
      <c r="E16" s="17"/>
    </row>
    <row r="17" spans="1:5" x14ac:dyDescent="0.25">
      <c r="A17" s="19" t="s">
        <v>79</v>
      </c>
      <c r="B17" s="20">
        <v>0</v>
      </c>
      <c r="D17" s="19"/>
      <c r="E17" s="19"/>
    </row>
    <row r="18" spans="1:5" x14ac:dyDescent="0.25">
      <c r="A18" s="19" t="s">
        <v>80</v>
      </c>
      <c r="B18" s="20">
        <v>0</v>
      </c>
      <c r="D18" s="19" t="s">
        <v>81</v>
      </c>
      <c r="E18" s="19"/>
    </row>
    <row r="19" spans="1:5" x14ac:dyDescent="0.25">
      <c r="A19" s="19"/>
      <c r="B19" s="20"/>
      <c r="D19" s="19" t="s">
        <v>82</v>
      </c>
      <c r="E19" s="19"/>
    </row>
    <row r="20" spans="1:5" x14ac:dyDescent="0.25">
      <c r="A20" s="17" t="s">
        <v>83</v>
      </c>
      <c r="B20" s="21">
        <v>0</v>
      </c>
      <c r="D20" s="19" t="s">
        <v>84</v>
      </c>
      <c r="E20" s="19"/>
    </row>
    <row r="21" spans="1:5" x14ac:dyDescent="0.25">
      <c r="A21" s="19"/>
      <c r="B21" s="20"/>
      <c r="D21" s="19" t="s">
        <v>85</v>
      </c>
      <c r="E21" s="19"/>
    </row>
    <row r="22" spans="1:5" x14ac:dyDescent="0.25">
      <c r="A22" s="17" t="s">
        <v>86</v>
      </c>
      <c r="B22" s="21">
        <v>82</v>
      </c>
      <c r="D22" s="19" t="s">
        <v>87</v>
      </c>
      <c r="E22" s="19"/>
    </row>
    <row r="23" spans="1:5" x14ac:dyDescent="0.25">
      <c r="B23" s="2"/>
      <c r="D23" s="19"/>
      <c r="E23" s="19"/>
    </row>
    <row r="24" spans="1:5" x14ac:dyDescent="0.25">
      <c r="B24" s="2"/>
      <c r="D24" s="17" t="s">
        <v>88</v>
      </c>
      <c r="E24" s="17">
        <v>0</v>
      </c>
    </row>
    <row r="25" spans="1:5" x14ac:dyDescent="0.25">
      <c r="B25" s="2"/>
      <c r="D25" s="19"/>
      <c r="E25" s="19"/>
    </row>
    <row r="26" spans="1:5" x14ac:dyDescent="0.25">
      <c r="B26" s="2"/>
      <c r="D26" s="17" t="s">
        <v>89</v>
      </c>
      <c r="E26" s="17">
        <v>0</v>
      </c>
    </row>
    <row r="27" spans="1:5" ht="25.15" customHeight="1" x14ac:dyDescent="0.25">
      <c r="B27" s="2"/>
    </row>
    <row r="28" spans="1:5" x14ac:dyDescent="0.25">
      <c r="A28" s="22" t="s">
        <v>90</v>
      </c>
      <c r="B28" s="18" t="s">
        <v>64</v>
      </c>
      <c r="D28" s="22" t="s">
        <v>91</v>
      </c>
      <c r="E28" s="18" t="s">
        <v>64</v>
      </c>
    </row>
    <row r="29" spans="1:5" x14ac:dyDescent="0.25">
      <c r="A29" s="19"/>
      <c r="B29" s="20"/>
      <c r="D29" s="19"/>
      <c r="E29" s="19"/>
    </row>
    <row r="30" spans="1:5" x14ac:dyDescent="0.25">
      <c r="A30" s="17" t="s">
        <v>92</v>
      </c>
      <c r="B30" s="20">
        <v>0</v>
      </c>
      <c r="D30" s="17" t="s">
        <v>93</v>
      </c>
      <c r="E30" s="19">
        <v>70</v>
      </c>
    </row>
    <row r="31" spans="1:5" x14ac:dyDescent="0.25">
      <c r="A31" s="19"/>
      <c r="B31" s="20"/>
      <c r="D31" s="19"/>
      <c r="E31" s="19"/>
    </row>
    <row r="32" spans="1:5" x14ac:dyDescent="0.25">
      <c r="A32" s="19" t="s">
        <v>68</v>
      </c>
      <c r="B32" s="20"/>
      <c r="D32" s="19" t="s">
        <v>94</v>
      </c>
      <c r="E32" s="19">
        <v>50</v>
      </c>
    </row>
    <row r="33" spans="1:5" x14ac:dyDescent="0.25">
      <c r="A33" s="19"/>
      <c r="B33" s="20"/>
      <c r="D33" s="19" t="s">
        <v>95</v>
      </c>
      <c r="E33" s="19"/>
    </row>
    <row r="34" spans="1:5" x14ac:dyDescent="0.25">
      <c r="A34" s="17" t="s">
        <v>96</v>
      </c>
      <c r="B34" s="21">
        <f>SUM(B30:B33)</f>
        <v>0</v>
      </c>
      <c r="D34" s="17"/>
      <c r="E34" s="19"/>
    </row>
    <row r="35" spans="1:5" x14ac:dyDescent="0.25">
      <c r="A35" s="19"/>
      <c r="B35" s="20"/>
      <c r="D35" s="17" t="s">
        <v>97</v>
      </c>
      <c r="E35" s="17">
        <f>SUM(E30:E34)</f>
        <v>120</v>
      </c>
    </row>
    <row r="36" spans="1:5" x14ac:dyDescent="0.25">
      <c r="A36" s="19" t="s">
        <v>98</v>
      </c>
      <c r="B36" s="20"/>
      <c r="D36" s="19" t="s">
        <v>310</v>
      </c>
      <c r="E36" s="19">
        <v>25</v>
      </c>
    </row>
    <row r="37" spans="1:5" x14ac:dyDescent="0.25">
      <c r="A37" s="19" t="s">
        <v>99</v>
      </c>
      <c r="B37" s="20"/>
      <c r="D37" s="19" t="s">
        <v>100</v>
      </c>
      <c r="E37" s="19"/>
    </row>
    <row r="38" spans="1:5" x14ac:dyDescent="0.25">
      <c r="A38" s="19"/>
      <c r="B38" s="20"/>
      <c r="D38" s="19" t="s">
        <v>101</v>
      </c>
      <c r="E38" s="19">
        <v>25</v>
      </c>
    </row>
    <row r="39" spans="1:5" x14ac:dyDescent="0.25">
      <c r="A39" s="17" t="s">
        <v>102</v>
      </c>
      <c r="B39" s="21">
        <f>SUM(B36:B38)</f>
        <v>0</v>
      </c>
      <c r="D39" s="19" t="s">
        <v>103</v>
      </c>
      <c r="E39" s="19">
        <v>50</v>
      </c>
    </row>
    <row r="40" spans="1:5" x14ac:dyDescent="0.25">
      <c r="A40" s="19"/>
      <c r="B40" s="20"/>
      <c r="D40" s="19" t="s">
        <v>104</v>
      </c>
      <c r="E40" s="19">
        <v>16</v>
      </c>
    </row>
    <row r="41" spans="1:5" x14ac:dyDescent="0.25">
      <c r="A41" s="17" t="s">
        <v>147</v>
      </c>
      <c r="B41" s="21">
        <f>SUM(B34-B39)</f>
        <v>0</v>
      </c>
      <c r="D41" s="19" t="s">
        <v>105</v>
      </c>
      <c r="E41" s="19">
        <v>0</v>
      </c>
    </row>
    <row r="42" spans="1:5" x14ac:dyDescent="0.25">
      <c r="B42" s="2"/>
      <c r="D42" s="19" t="s">
        <v>106</v>
      </c>
      <c r="E42" s="19"/>
    </row>
    <row r="43" spans="1:5" x14ac:dyDescent="0.25">
      <c r="B43" s="2"/>
      <c r="D43" s="19"/>
      <c r="E43" s="19"/>
    </row>
    <row r="44" spans="1:5" x14ac:dyDescent="0.25">
      <c r="B44" s="2"/>
      <c r="D44" s="17" t="s">
        <v>107</v>
      </c>
      <c r="E44" s="17">
        <f>SUM(E37:E43)</f>
        <v>91</v>
      </c>
    </row>
    <row r="45" spans="1:5" x14ac:dyDescent="0.25">
      <c r="B45" s="2"/>
      <c r="D45" s="19"/>
      <c r="E45" s="19"/>
    </row>
    <row r="46" spans="1:5" x14ac:dyDescent="0.25">
      <c r="B46" s="2"/>
      <c r="D46" s="17" t="s">
        <v>146</v>
      </c>
      <c r="E46" s="17">
        <f>SUM(E35-E44)</f>
        <v>29</v>
      </c>
    </row>
    <row r="47" spans="1:5" x14ac:dyDescent="0.25">
      <c r="B47" s="2"/>
    </row>
    <row r="48" spans="1:5" x14ac:dyDescent="0.25">
      <c r="A48" t="s">
        <v>304</v>
      </c>
      <c r="B48" s="2"/>
      <c r="D48" t="s">
        <v>149</v>
      </c>
      <c r="E48" t="s">
        <v>61</v>
      </c>
    </row>
    <row r="49" spans="2:4" x14ac:dyDescent="0.25">
      <c r="B49" s="2"/>
      <c r="D49" t="s">
        <v>269</v>
      </c>
    </row>
    <row r="50" spans="2:4" x14ac:dyDescent="0.25">
      <c r="B50" s="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workbookViewId="0">
      <selection activeCell="L40" sqref="L40"/>
    </sheetView>
  </sheetViews>
  <sheetFormatPr defaultRowHeight="15" x14ac:dyDescent="0.25"/>
  <cols>
    <col min="2" max="2" width="18.7109375" customWidth="1"/>
    <col min="3" max="3" width="6.7109375" customWidth="1"/>
    <col min="4" max="4" width="6" customWidth="1"/>
    <col min="5" max="5" width="13.28515625" customWidth="1"/>
    <col min="6" max="6" width="7.28515625" customWidth="1"/>
    <col min="7" max="7" width="12.28515625" customWidth="1"/>
    <col min="8" max="8" width="12.140625" customWidth="1"/>
  </cols>
  <sheetData>
    <row r="1" spans="1:8" x14ac:dyDescent="0.25">
      <c r="A1" t="s">
        <v>266</v>
      </c>
      <c r="H1" t="s">
        <v>150</v>
      </c>
    </row>
    <row r="2" spans="1:8" x14ac:dyDescent="0.25">
      <c r="B2" t="s">
        <v>263</v>
      </c>
    </row>
    <row r="3" spans="1:8" ht="18.75" thickBot="1" x14ac:dyDescent="0.3">
      <c r="A3" s="23" t="s">
        <v>305</v>
      </c>
      <c r="B3" s="23"/>
      <c r="C3" s="24"/>
      <c r="D3" s="13"/>
      <c r="E3" s="13"/>
    </row>
    <row r="4" spans="1:8" ht="15.75" thickBot="1" x14ac:dyDescent="0.3">
      <c r="A4" s="25" t="s">
        <v>109</v>
      </c>
      <c r="B4" s="25"/>
      <c r="H4" s="2" t="s">
        <v>129</v>
      </c>
    </row>
    <row r="5" spans="1:8" ht="26.25" x14ac:dyDescent="0.25">
      <c r="A5" s="26" t="s">
        <v>110</v>
      </c>
      <c r="B5" s="26" t="s">
        <v>111</v>
      </c>
      <c r="C5" s="27" t="s">
        <v>112</v>
      </c>
      <c r="D5" s="27" t="s">
        <v>113</v>
      </c>
      <c r="E5" s="27" t="s">
        <v>114</v>
      </c>
      <c r="F5" s="27" t="s">
        <v>115</v>
      </c>
      <c r="G5" s="27" t="s">
        <v>116</v>
      </c>
      <c r="H5" s="27" t="s">
        <v>117</v>
      </c>
    </row>
    <row r="6" spans="1:8" x14ac:dyDescent="0.25">
      <c r="A6" s="19"/>
      <c r="B6" s="19"/>
      <c r="C6" s="19"/>
      <c r="D6" s="19"/>
      <c r="E6" s="19"/>
      <c r="F6" s="19">
        <v>0</v>
      </c>
      <c r="G6" s="19"/>
      <c r="H6" s="19">
        <v>0</v>
      </c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x14ac:dyDescent="0.25">
      <c r="A8" s="19"/>
      <c r="B8" s="19"/>
      <c r="C8" s="19"/>
      <c r="D8" s="19"/>
      <c r="E8" s="19"/>
      <c r="F8" s="19"/>
      <c r="G8" s="19"/>
      <c r="H8" s="19"/>
    </row>
    <row r="9" spans="1:8" x14ac:dyDescent="0.25">
      <c r="A9" s="17" t="s">
        <v>118</v>
      </c>
      <c r="B9" s="19"/>
      <c r="C9" s="19"/>
      <c r="D9" s="19"/>
      <c r="E9" s="19"/>
      <c r="F9" s="19"/>
      <c r="G9" s="19"/>
      <c r="H9" s="19"/>
    </row>
    <row r="10" spans="1:8" ht="12" customHeight="1" x14ac:dyDescent="0.25">
      <c r="A10" s="16"/>
    </row>
    <row r="11" spans="1:8" ht="15.75" thickBot="1" x14ac:dyDescent="0.3">
      <c r="A11" s="25" t="s">
        <v>119</v>
      </c>
      <c r="B11" s="13"/>
    </row>
    <row r="12" spans="1:8" ht="26.25" x14ac:dyDescent="0.25">
      <c r="A12" s="26" t="s">
        <v>110</v>
      </c>
      <c r="B12" s="26" t="s">
        <v>111</v>
      </c>
      <c r="C12" s="27" t="s">
        <v>112</v>
      </c>
      <c r="D12" s="27" t="s">
        <v>113</v>
      </c>
      <c r="E12" s="27" t="s">
        <v>114</v>
      </c>
      <c r="F12" s="27" t="s">
        <v>115</v>
      </c>
      <c r="G12" s="27" t="s">
        <v>116</v>
      </c>
      <c r="H12" s="27" t="s">
        <v>117</v>
      </c>
    </row>
    <row r="13" spans="1:8" x14ac:dyDescent="0.25">
      <c r="A13" s="19"/>
      <c r="B13" s="19"/>
      <c r="C13" s="19"/>
      <c r="D13" s="19"/>
      <c r="E13" s="19"/>
      <c r="F13" s="19">
        <v>0</v>
      </c>
      <c r="G13" s="19"/>
      <c r="H13" s="19">
        <v>0</v>
      </c>
    </row>
    <row r="14" spans="1:8" x14ac:dyDescent="0.25">
      <c r="A14" s="19"/>
      <c r="B14" s="19"/>
      <c r="C14" s="19"/>
      <c r="D14" s="19"/>
      <c r="E14" s="19"/>
      <c r="F14" s="19"/>
      <c r="G14" s="19"/>
      <c r="H14" s="19"/>
    </row>
    <row r="15" spans="1:8" x14ac:dyDescent="0.25">
      <c r="A15" s="19"/>
      <c r="B15" s="19"/>
      <c r="C15" s="19"/>
      <c r="D15" s="19"/>
      <c r="E15" s="19"/>
      <c r="F15" s="19"/>
      <c r="G15" s="19"/>
      <c r="H15" s="19"/>
    </row>
    <row r="16" spans="1:8" x14ac:dyDescent="0.25">
      <c r="A16" s="17" t="s">
        <v>120</v>
      </c>
      <c r="B16" s="19"/>
      <c r="C16" s="19"/>
      <c r="D16" s="19"/>
      <c r="E16" s="19"/>
      <c r="F16" s="19"/>
      <c r="G16" s="19"/>
      <c r="H16" s="19"/>
    </row>
    <row r="17" spans="1:8" ht="12" customHeight="1" x14ac:dyDescent="0.25">
      <c r="A17" s="16"/>
    </row>
    <row r="18" spans="1:8" ht="15.75" thickBot="1" x14ac:dyDescent="0.3">
      <c r="A18" s="25" t="s">
        <v>121</v>
      </c>
      <c r="B18" s="13"/>
    </row>
    <row r="19" spans="1:8" ht="26.25" x14ac:dyDescent="0.25">
      <c r="A19" s="26" t="s">
        <v>110</v>
      </c>
      <c r="B19" s="26" t="s">
        <v>111</v>
      </c>
      <c r="C19" s="27" t="s">
        <v>112</v>
      </c>
      <c r="D19" s="27" t="s">
        <v>113</v>
      </c>
      <c r="E19" s="27" t="s">
        <v>114</v>
      </c>
      <c r="F19" s="27" t="s">
        <v>115</v>
      </c>
      <c r="G19" s="27" t="s">
        <v>116</v>
      </c>
      <c r="H19" s="27" t="s">
        <v>117</v>
      </c>
    </row>
    <row r="20" spans="1:8" x14ac:dyDescent="0.25">
      <c r="A20" s="19"/>
      <c r="B20" s="19"/>
      <c r="C20" s="19"/>
      <c r="D20" s="19"/>
      <c r="E20" s="19"/>
      <c r="F20" s="19">
        <v>0</v>
      </c>
      <c r="G20" s="19"/>
      <c r="H20" s="19">
        <v>0</v>
      </c>
    </row>
    <row r="21" spans="1:8" x14ac:dyDescent="0.25">
      <c r="A21" s="19"/>
      <c r="B21" s="19"/>
      <c r="C21" s="19"/>
      <c r="D21" s="19"/>
      <c r="E21" s="19"/>
      <c r="F21" s="19"/>
      <c r="G21" s="19"/>
      <c r="H21" s="19"/>
    </row>
    <row r="22" spans="1:8" x14ac:dyDescent="0.25">
      <c r="A22" s="19"/>
      <c r="B22" s="19"/>
      <c r="C22" s="19"/>
      <c r="D22" s="19"/>
      <c r="E22" s="19"/>
      <c r="F22" s="19"/>
      <c r="G22" s="19"/>
      <c r="H22" s="19"/>
    </row>
    <row r="23" spans="1:8" x14ac:dyDescent="0.25">
      <c r="A23" s="17" t="s">
        <v>122</v>
      </c>
      <c r="B23" s="19"/>
      <c r="C23" s="19"/>
      <c r="D23" s="19"/>
      <c r="E23" s="19"/>
      <c r="F23" s="19"/>
      <c r="G23" s="19"/>
      <c r="H23" s="19"/>
    </row>
    <row r="24" spans="1:8" ht="12" customHeight="1" x14ac:dyDescent="0.25">
      <c r="A24" s="16"/>
    </row>
    <row r="25" spans="1:8" ht="15.75" thickBot="1" x14ac:dyDescent="0.3">
      <c r="A25" s="25" t="s">
        <v>123</v>
      </c>
      <c r="B25" s="13"/>
    </row>
    <row r="26" spans="1:8" ht="26.25" x14ac:dyDescent="0.25">
      <c r="A26" s="26" t="s">
        <v>110</v>
      </c>
      <c r="B26" s="26" t="s">
        <v>111</v>
      </c>
      <c r="C26" s="27" t="s">
        <v>124</v>
      </c>
      <c r="D26" s="27" t="s">
        <v>113</v>
      </c>
      <c r="E26" s="27" t="s">
        <v>114</v>
      </c>
      <c r="F26" s="27" t="s">
        <v>115</v>
      </c>
      <c r="G26" s="27" t="s">
        <v>116</v>
      </c>
      <c r="H26" s="27" t="s">
        <v>117</v>
      </c>
    </row>
    <row r="27" spans="1:8" x14ac:dyDescent="0.25">
      <c r="A27" s="19"/>
      <c r="B27" s="19"/>
      <c r="C27" s="19"/>
      <c r="D27" s="19"/>
      <c r="E27" s="19"/>
      <c r="F27" s="19">
        <v>0</v>
      </c>
      <c r="G27" s="19"/>
      <c r="H27" s="19">
        <v>0</v>
      </c>
    </row>
    <row r="28" spans="1:8" x14ac:dyDescent="0.25">
      <c r="A28" s="19"/>
      <c r="B28" s="19"/>
      <c r="C28" s="19"/>
      <c r="D28" s="19"/>
      <c r="E28" s="19"/>
      <c r="F28" s="19"/>
      <c r="G28" s="19"/>
      <c r="H28" s="19"/>
    </row>
    <row r="29" spans="1:8" x14ac:dyDescent="0.25">
      <c r="A29" s="19"/>
      <c r="B29" s="19"/>
      <c r="C29" s="19"/>
      <c r="D29" s="19"/>
      <c r="E29" s="19"/>
      <c r="F29" s="19"/>
      <c r="G29" s="19"/>
      <c r="H29" s="19"/>
    </row>
    <row r="30" spans="1:8" x14ac:dyDescent="0.25">
      <c r="A30" s="17" t="s">
        <v>125</v>
      </c>
      <c r="B30" s="19"/>
      <c r="C30" s="19"/>
      <c r="D30" s="19"/>
      <c r="E30" s="19"/>
      <c r="F30" s="19"/>
      <c r="G30" s="19"/>
      <c r="H30" s="19"/>
    </row>
    <row r="31" spans="1:8" ht="12" customHeight="1" x14ac:dyDescent="0.25">
      <c r="A31" s="16"/>
    </row>
    <row r="32" spans="1:8" ht="15.75" thickBot="1" x14ac:dyDescent="0.3">
      <c r="A32" s="25" t="s">
        <v>126</v>
      </c>
      <c r="B32" s="13"/>
    </row>
    <row r="33" spans="1:8" ht="26.25" x14ac:dyDescent="0.25">
      <c r="A33" s="26" t="s">
        <v>110</v>
      </c>
      <c r="B33" s="26" t="s">
        <v>111</v>
      </c>
      <c r="C33" s="27" t="s">
        <v>112</v>
      </c>
      <c r="D33" s="27" t="s">
        <v>113</v>
      </c>
      <c r="E33" s="27" t="s">
        <v>114</v>
      </c>
      <c r="F33" s="27" t="s">
        <v>115</v>
      </c>
      <c r="G33" s="27" t="s">
        <v>116</v>
      </c>
      <c r="H33" s="27" t="s">
        <v>117</v>
      </c>
    </row>
    <row r="34" spans="1:8" x14ac:dyDescent="0.25">
      <c r="A34" s="19"/>
      <c r="B34" s="19"/>
      <c r="C34" s="19"/>
      <c r="D34" s="19"/>
      <c r="E34" s="19"/>
      <c r="F34" s="19">
        <v>0</v>
      </c>
      <c r="G34" s="19"/>
      <c r="H34" s="19">
        <v>0</v>
      </c>
    </row>
    <row r="35" spans="1:8" x14ac:dyDescent="0.25">
      <c r="A35" s="19"/>
      <c r="B35" s="19"/>
      <c r="C35" s="19"/>
      <c r="D35" s="19"/>
      <c r="E35" s="19"/>
      <c r="F35" s="19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7" t="s">
        <v>127</v>
      </c>
      <c r="B37" s="19"/>
      <c r="C37" s="19"/>
      <c r="D37" s="19"/>
      <c r="E37" s="19"/>
      <c r="F37" s="19"/>
      <c r="G37" s="19"/>
      <c r="H37" s="19"/>
    </row>
    <row r="38" spans="1:8" ht="12" customHeight="1" x14ac:dyDescent="0.25">
      <c r="A38" s="16"/>
    </row>
    <row r="39" spans="1:8" ht="15.75" thickBot="1" x14ac:dyDescent="0.3">
      <c r="A39" s="28" t="s">
        <v>128</v>
      </c>
      <c r="B39" s="29"/>
      <c r="C39" s="29"/>
      <c r="D39" s="29"/>
      <c r="E39" s="29"/>
      <c r="F39" s="29"/>
      <c r="G39" s="29"/>
      <c r="H39" s="29"/>
    </row>
    <row r="40" spans="1:8" ht="12" customHeight="1" x14ac:dyDescent="0.25">
      <c r="A40" s="16"/>
    </row>
    <row r="41" spans="1:8" x14ac:dyDescent="0.25">
      <c r="A41" t="s">
        <v>148</v>
      </c>
      <c r="B41" s="213">
        <v>45582</v>
      </c>
      <c r="E41" t="s">
        <v>149</v>
      </c>
      <c r="G41" t="s">
        <v>61</v>
      </c>
    </row>
    <row r="42" spans="1:8" x14ac:dyDescent="0.25">
      <c r="G42" t="s">
        <v>267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5"/>
  <sheetViews>
    <sheetView topLeftCell="A52" workbookViewId="0">
      <selection activeCell="L66" sqref="L66"/>
    </sheetView>
  </sheetViews>
  <sheetFormatPr defaultRowHeight="15" x14ac:dyDescent="0.25"/>
  <cols>
    <col min="1" max="1" width="22.7109375" customWidth="1"/>
    <col min="2" max="2" width="9.85546875" customWidth="1"/>
    <col min="3" max="3" width="8.28515625" customWidth="1"/>
    <col min="4" max="4" width="9.5703125" customWidth="1"/>
    <col min="8" max="8" width="9.7109375" customWidth="1"/>
  </cols>
  <sheetData>
    <row r="1" spans="1:10" x14ac:dyDescent="0.25">
      <c r="B1" s="30"/>
      <c r="C1" s="30"/>
      <c r="D1" s="30"/>
      <c r="E1" s="30"/>
      <c r="F1" s="30"/>
      <c r="G1" s="30"/>
      <c r="H1" s="30" t="s">
        <v>130</v>
      </c>
    </row>
    <row r="2" spans="1:10" x14ac:dyDescent="0.25">
      <c r="A2" t="s">
        <v>270</v>
      </c>
      <c r="B2" s="30"/>
      <c r="C2" s="30"/>
      <c r="D2" s="30"/>
      <c r="E2" s="30"/>
      <c r="F2" s="30"/>
      <c r="G2" s="30"/>
      <c r="H2" s="30"/>
    </row>
    <row r="3" spans="1:10" x14ac:dyDescent="0.25">
      <c r="B3" s="30"/>
      <c r="C3" s="30"/>
      <c r="D3" s="30"/>
      <c r="E3" s="30"/>
      <c r="F3" s="31"/>
      <c r="G3" s="279"/>
      <c r="H3" s="279"/>
    </row>
    <row r="4" spans="1:10" x14ac:dyDescent="0.25">
      <c r="A4" s="32" t="s">
        <v>292</v>
      </c>
      <c r="B4" s="33"/>
      <c r="C4" s="30"/>
      <c r="D4" s="30"/>
      <c r="E4" s="30"/>
      <c r="F4" s="30"/>
      <c r="G4" s="30"/>
      <c r="H4" s="232" t="s">
        <v>311</v>
      </c>
      <c r="I4" s="217"/>
      <c r="J4" s="217"/>
    </row>
    <row r="5" spans="1:10" ht="15.75" thickBot="1" x14ac:dyDescent="0.3">
      <c r="B5" s="30"/>
      <c r="C5" s="30"/>
      <c r="D5" s="30"/>
      <c r="E5" s="30"/>
      <c r="F5" s="30"/>
      <c r="G5" s="30"/>
      <c r="H5" s="30" t="s">
        <v>2</v>
      </c>
    </row>
    <row r="6" spans="1:10" x14ac:dyDescent="0.25">
      <c r="A6" s="280" t="s">
        <v>18</v>
      </c>
      <c r="B6" s="281" t="s">
        <v>131</v>
      </c>
      <c r="C6" s="281" t="s">
        <v>132</v>
      </c>
      <c r="D6" s="282" t="s">
        <v>133</v>
      </c>
      <c r="E6" s="283" t="s">
        <v>293</v>
      </c>
      <c r="F6" s="284"/>
      <c r="G6" s="284"/>
      <c r="H6" s="285"/>
    </row>
    <row r="7" spans="1:10" x14ac:dyDescent="0.25">
      <c r="A7" s="280"/>
      <c r="B7" s="281"/>
      <c r="C7" s="281"/>
      <c r="D7" s="282"/>
      <c r="E7" s="34" t="s">
        <v>135</v>
      </c>
      <c r="F7" s="35" t="s">
        <v>136</v>
      </c>
      <c r="G7" s="35" t="s">
        <v>137</v>
      </c>
      <c r="H7" s="36" t="s">
        <v>138</v>
      </c>
    </row>
    <row r="8" spans="1:10" ht="28.15" customHeight="1" x14ac:dyDescent="0.25">
      <c r="A8" s="6" t="s">
        <v>24</v>
      </c>
      <c r="B8" s="37">
        <v>520</v>
      </c>
      <c r="C8" s="37"/>
      <c r="D8" s="38"/>
      <c r="E8" s="39">
        <v>130</v>
      </c>
      <c r="F8" s="37">
        <v>260</v>
      </c>
      <c r="G8" s="37">
        <v>390</v>
      </c>
      <c r="H8" s="40">
        <v>520</v>
      </c>
    </row>
    <row r="9" spans="1:10" ht="28.15" customHeight="1" x14ac:dyDescent="0.25">
      <c r="A9" s="6" t="s">
        <v>25</v>
      </c>
      <c r="B9" s="37"/>
      <c r="C9" s="37"/>
      <c r="D9" s="38"/>
      <c r="E9" s="39">
        <v>0</v>
      </c>
      <c r="F9" s="37"/>
      <c r="G9" s="37"/>
      <c r="H9" s="40"/>
    </row>
    <row r="10" spans="1:10" ht="28.15" customHeight="1" x14ac:dyDescent="0.25">
      <c r="A10" s="6" t="s">
        <v>272</v>
      </c>
      <c r="B10" s="37">
        <v>6000</v>
      </c>
      <c r="C10" s="37"/>
      <c r="D10" s="38">
        <v>5996</v>
      </c>
      <c r="E10" s="39">
        <v>1144</v>
      </c>
      <c r="F10" s="37">
        <v>2276</v>
      </c>
      <c r="G10" s="37">
        <v>3482</v>
      </c>
      <c r="H10" s="40">
        <v>5996</v>
      </c>
    </row>
    <row r="11" spans="1:10" ht="28.15" customHeight="1" x14ac:dyDescent="0.25">
      <c r="A11" s="7" t="s">
        <v>283</v>
      </c>
      <c r="B11" s="37">
        <v>100</v>
      </c>
      <c r="C11" s="37"/>
      <c r="D11" s="38"/>
      <c r="E11" s="39">
        <v>12</v>
      </c>
      <c r="F11" s="37">
        <v>66</v>
      </c>
      <c r="G11" s="37">
        <v>67</v>
      </c>
      <c r="H11" s="40">
        <v>100</v>
      </c>
    </row>
    <row r="12" spans="1:10" ht="28.15" customHeight="1" x14ac:dyDescent="0.25">
      <c r="A12" s="7" t="s">
        <v>28</v>
      </c>
      <c r="B12" s="41"/>
      <c r="C12" s="41"/>
      <c r="D12" s="42"/>
      <c r="E12" s="39"/>
      <c r="F12" s="37"/>
      <c r="G12" s="37"/>
      <c r="H12" s="40"/>
    </row>
    <row r="13" spans="1:10" ht="28.15" customHeight="1" x14ac:dyDescent="0.25">
      <c r="A13" s="7" t="s">
        <v>29</v>
      </c>
      <c r="B13" s="37"/>
      <c r="C13" s="37"/>
      <c r="D13" s="38"/>
      <c r="E13" s="39"/>
      <c r="F13" s="37"/>
      <c r="G13" s="37"/>
      <c r="H13" s="40"/>
    </row>
    <row r="14" spans="1:10" ht="28.15" customHeight="1" x14ac:dyDescent="0.25">
      <c r="A14" s="7" t="s">
        <v>30</v>
      </c>
      <c r="B14" s="37"/>
      <c r="C14" s="37"/>
      <c r="D14" s="38"/>
      <c r="E14" s="39"/>
      <c r="F14" s="37"/>
      <c r="G14" s="37"/>
      <c r="H14" s="40"/>
    </row>
    <row r="15" spans="1:10" ht="28.15" customHeight="1" x14ac:dyDescent="0.25">
      <c r="A15" s="7" t="s">
        <v>277</v>
      </c>
      <c r="B15" s="37"/>
      <c r="C15" s="37"/>
      <c r="D15" s="38"/>
      <c r="E15" s="39"/>
      <c r="F15" s="37"/>
      <c r="G15" s="37"/>
      <c r="H15" s="40"/>
    </row>
    <row r="16" spans="1:10" ht="28.15" customHeight="1" x14ac:dyDescent="0.25">
      <c r="A16" s="7" t="s">
        <v>282</v>
      </c>
      <c r="B16" s="37"/>
      <c r="C16" s="37"/>
      <c r="D16" s="38">
        <f t="shared" ref="D16" si="0">SUM(B16:C16)</f>
        <v>0</v>
      </c>
      <c r="E16" s="39">
        <v>8</v>
      </c>
      <c r="F16" s="37">
        <v>20</v>
      </c>
      <c r="G16" s="37">
        <v>21</v>
      </c>
      <c r="H16" s="40">
        <v>49</v>
      </c>
    </row>
    <row r="17" spans="1:8" ht="15.75" thickBot="1" x14ac:dyDescent="0.3">
      <c r="A17" s="9" t="s">
        <v>33</v>
      </c>
      <c r="B17" s="43">
        <f t="shared" ref="B17:H17" si="1">SUM(B8:B16)</f>
        <v>6620</v>
      </c>
      <c r="C17" s="44">
        <f t="shared" si="1"/>
        <v>0</v>
      </c>
      <c r="D17" s="45">
        <f t="shared" si="1"/>
        <v>5996</v>
      </c>
      <c r="E17" s="46">
        <f t="shared" si="1"/>
        <v>1294</v>
      </c>
      <c r="F17" s="47">
        <f t="shared" si="1"/>
        <v>2622</v>
      </c>
      <c r="G17" s="47">
        <f t="shared" si="1"/>
        <v>3960</v>
      </c>
      <c r="H17" s="48">
        <f t="shared" si="1"/>
        <v>6665</v>
      </c>
    </row>
    <row r="18" spans="1:8" x14ac:dyDescent="0.25">
      <c r="B18" s="30"/>
      <c r="C18" s="30"/>
      <c r="D18" s="30"/>
      <c r="E18" s="30"/>
      <c r="F18" s="30"/>
      <c r="G18" s="30"/>
      <c r="H18" s="30"/>
    </row>
    <row r="19" spans="1:8" ht="15.75" thickBot="1" x14ac:dyDescent="0.3">
      <c r="B19" s="30"/>
      <c r="C19" s="30"/>
      <c r="D19" s="30"/>
      <c r="E19" s="30"/>
      <c r="F19" s="30"/>
      <c r="G19" s="30"/>
      <c r="H19" s="30"/>
    </row>
    <row r="20" spans="1:8" ht="15.75" thickBot="1" x14ac:dyDescent="0.3">
      <c r="A20" s="286" t="s">
        <v>139</v>
      </c>
      <c r="B20" s="288" t="s">
        <v>131</v>
      </c>
      <c r="C20" s="288" t="s">
        <v>132</v>
      </c>
      <c r="D20" s="288" t="s">
        <v>133</v>
      </c>
      <c r="E20" s="290" t="s">
        <v>140</v>
      </c>
      <c r="F20" s="290"/>
      <c r="G20" s="290"/>
      <c r="H20" s="290"/>
    </row>
    <row r="21" spans="1:8" ht="15.75" thickBot="1" x14ac:dyDescent="0.3">
      <c r="A21" s="286"/>
      <c r="B21" s="288"/>
      <c r="C21" s="288"/>
      <c r="D21" s="288"/>
      <c r="E21" s="291" t="s">
        <v>134</v>
      </c>
      <c r="F21" s="291"/>
      <c r="G21" s="291"/>
      <c r="H21" s="291"/>
    </row>
    <row r="22" spans="1:8" ht="15.75" thickBot="1" x14ac:dyDescent="0.3">
      <c r="A22" s="287"/>
      <c r="B22" s="289"/>
      <c r="C22" s="289"/>
      <c r="D22" s="289"/>
      <c r="E22" s="49" t="s">
        <v>135</v>
      </c>
      <c r="F22" s="50" t="s">
        <v>136</v>
      </c>
      <c r="G22" s="50" t="s">
        <v>137</v>
      </c>
      <c r="H22" s="51" t="s">
        <v>138</v>
      </c>
    </row>
    <row r="23" spans="1:8" x14ac:dyDescent="0.25">
      <c r="A23" s="3" t="s">
        <v>35</v>
      </c>
      <c r="B23" s="52">
        <v>154</v>
      </c>
      <c r="C23" s="53"/>
      <c r="D23" s="54"/>
      <c r="E23" s="55">
        <v>50</v>
      </c>
      <c r="F23" s="56">
        <v>85</v>
      </c>
      <c r="G23" s="56">
        <v>112</v>
      </c>
      <c r="H23" s="57">
        <v>154</v>
      </c>
    </row>
    <row r="24" spans="1:8" x14ac:dyDescent="0.25">
      <c r="A24" s="3" t="s">
        <v>36</v>
      </c>
      <c r="B24" s="58">
        <v>70</v>
      </c>
      <c r="C24" s="59"/>
      <c r="D24" s="60"/>
      <c r="E24" s="61">
        <v>5</v>
      </c>
      <c r="F24" s="62">
        <v>15</v>
      </c>
      <c r="G24" s="62">
        <v>24</v>
      </c>
      <c r="H24" s="63">
        <v>55</v>
      </c>
    </row>
    <row r="25" spans="1:8" x14ac:dyDescent="0.25">
      <c r="A25" s="3" t="s">
        <v>37</v>
      </c>
      <c r="B25" s="58">
        <v>40</v>
      </c>
      <c r="C25" s="59"/>
      <c r="D25" s="60"/>
      <c r="E25" s="61">
        <v>6</v>
      </c>
      <c r="F25" s="62">
        <v>6</v>
      </c>
      <c r="G25" s="62">
        <v>7</v>
      </c>
      <c r="H25" s="63">
        <v>30</v>
      </c>
    </row>
    <row r="26" spans="1:8" x14ac:dyDescent="0.25">
      <c r="A26" s="3" t="s">
        <v>38</v>
      </c>
      <c r="B26" s="58">
        <v>6</v>
      </c>
      <c r="C26" s="59"/>
      <c r="D26" s="60"/>
      <c r="E26" s="61">
        <v>0</v>
      </c>
      <c r="F26" s="62">
        <v>1</v>
      </c>
      <c r="G26" s="62">
        <v>2</v>
      </c>
      <c r="H26" s="63">
        <v>6</v>
      </c>
    </row>
    <row r="27" spans="1:8" x14ac:dyDescent="0.25">
      <c r="A27" s="3" t="s">
        <v>39</v>
      </c>
      <c r="B27" s="58">
        <v>1</v>
      </c>
      <c r="C27" s="59"/>
      <c r="D27" s="60"/>
      <c r="E27" s="61">
        <v>0</v>
      </c>
      <c r="F27" s="62">
        <v>1</v>
      </c>
      <c r="G27" s="62">
        <v>1</v>
      </c>
      <c r="H27" s="63">
        <v>1</v>
      </c>
    </row>
    <row r="28" spans="1:8" x14ac:dyDescent="0.25">
      <c r="A28" s="3" t="s">
        <v>40</v>
      </c>
      <c r="B28" s="58">
        <v>196</v>
      </c>
      <c r="C28" s="59"/>
      <c r="D28" s="60"/>
      <c r="E28" s="61">
        <v>56</v>
      </c>
      <c r="F28" s="62">
        <v>108</v>
      </c>
      <c r="G28" s="62">
        <v>140</v>
      </c>
      <c r="H28" s="63">
        <v>206</v>
      </c>
    </row>
    <row r="29" spans="1:8" x14ac:dyDescent="0.25">
      <c r="A29" s="3" t="s">
        <v>41</v>
      </c>
      <c r="B29" s="64">
        <v>0</v>
      </c>
      <c r="C29" s="65"/>
      <c r="D29" s="60"/>
      <c r="E29" s="66">
        <v>0</v>
      </c>
      <c r="F29" s="67"/>
      <c r="G29" s="67"/>
      <c r="H29" s="68"/>
    </row>
    <row r="30" spans="1:8" x14ac:dyDescent="0.25">
      <c r="A30" s="3" t="s">
        <v>42</v>
      </c>
      <c r="B30" s="64">
        <v>5</v>
      </c>
      <c r="C30" s="65"/>
      <c r="D30" s="60"/>
      <c r="E30" s="66"/>
      <c r="F30" s="67"/>
      <c r="G30" s="67"/>
      <c r="H30" s="68">
        <v>5</v>
      </c>
    </row>
    <row r="31" spans="1:8" x14ac:dyDescent="0.25">
      <c r="A31" s="3" t="s">
        <v>43</v>
      </c>
      <c r="B31" s="64">
        <v>6</v>
      </c>
      <c r="C31" s="65"/>
      <c r="D31" s="60"/>
      <c r="E31" s="66">
        <v>8</v>
      </c>
      <c r="F31" s="67">
        <v>8</v>
      </c>
      <c r="G31" s="67">
        <v>8</v>
      </c>
      <c r="H31" s="68">
        <v>6</v>
      </c>
    </row>
    <row r="32" spans="1:8" x14ac:dyDescent="0.25">
      <c r="A32" s="3" t="s">
        <v>44</v>
      </c>
      <c r="B32" s="60">
        <v>0</v>
      </c>
      <c r="C32" s="69"/>
      <c r="D32" s="60"/>
      <c r="E32" s="66"/>
      <c r="F32" s="67"/>
      <c r="G32" s="67"/>
      <c r="H32" s="68"/>
    </row>
    <row r="33" spans="1:8" x14ac:dyDescent="0.25">
      <c r="A33" s="3" t="s">
        <v>45</v>
      </c>
      <c r="B33" s="60">
        <v>30</v>
      </c>
      <c r="C33" s="69"/>
      <c r="D33" s="60"/>
      <c r="E33" s="66"/>
      <c r="F33" s="67">
        <v>22</v>
      </c>
      <c r="G33" s="67">
        <v>22</v>
      </c>
      <c r="H33" s="68">
        <v>45</v>
      </c>
    </row>
    <row r="34" spans="1:8" x14ac:dyDescent="0.25">
      <c r="A34" s="3" t="s">
        <v>46</v>
      </c>
      <c r="B34" s="60">
        <v>12</v>
      </c>
      <c r="C34" s="69"/>
      <c r="D34" s="60"/>
      <c r="E34" s="66">
        <v>3</v>
      </c>
      <c r="F34" s="67">
        <v>5</v>
      </c>
      <c r="G34" s="67">
        <v>8</v>
      </c>
      <c r="H34" s="68">
        <v>12</v>
      </c>
    </row>
    <row r="35" spans="1:8" x14ac:dyDescent="0.25">
      <c r="A35" s="3" t="s">
        <v>47</v>
      </c>
      <c r="B35" s="60"/>
      <c r="C35" s="69"/>
      <c r="D35" s="60"/>
      <c r="E35" s="66"/>
      <c r="F35" s="67"/>
      <c r="G35" s="67"/>
      <c r="H35" s="68"/>
    </row>
    <row r="36" spans="1:8" ht="15.75" thickBot="1" x14ac:dyDescent="0.3">
      <c r="A36" s="70" t="s">
        <v>278</v>
      </c>
      <c r="B36" s="71"/>
      <c r="C36" s="72"/>
      <c r="D36" s="73">
        <f t="shared" ref="D36" si="2">SUM(B36:C36)</f>
        <v>0</v>
      </c>
      <c r="E36" s="74"/>
      <c r="F36" s="75"/>
      <c r="G36" s="75"/>
      <c r="H36" s="76"/>
    </row>
    <row r="37" spans="1:8" ht="15.75" thickBot="1" x14ac:dyDescent="0.3">
      <c r="A37" s="77" t="s">
        <v>48</v>
      </c>
      <c r="B37" s="78">
        <f t="shared" ref="B37:H37" si="3">SUM(B23:B36)</f>
        <v>520</v>
      </c>
      <c r="C37" s="79">
        <f t="shared" si="3"/>
        <v>0</v>
      </c>
      <c r="D37" s="79">
        <f t="shared" si="3"/>
        <v>0</v>
      </c>
      <c r="E37" s="80">
        <f t="shared" si="3"/>
        <v>128</v>
      </c>
      <c r="F37" s="81">
        <f t="shared" si="3"/>
        <v>251</v>
      </c>
      <c r="G37" s="81">
        <f t="shared" si="3"/>
        <v>324</v>
      </c>
      <c r="H37" s="82">
        <f t="shared" si="3"/>
        <v>520</v>
      </c>
    </row>
    <row r="38" spans="1:8" ht="15.75" thickBot="1" x14ac:dyDescent="0.3">
      <c r="A38" s="83" t="s">
        <v>49</v>
      </c>
      <c r="B38" s="84">
        <f t="shared" ref="B38:H38" si="4">SUM(B8,B9,B12:B15,-B37)</f>
        <v>0</v>
      </c>
      <c r="C38" s="84">
        <f t="shared" si="4"/>
        <v>0</v>
      </c>
      <c r="D38" s="84">
        <f t="shared" si="4"/>
        <v>0</v>
      </c>
      <c r="E38" s="84"/>
      <c r="F38" s="84">
        <f t="shared" si="4"/>
        <v>9</v>
      </c>
      <c r="G38" s="84">
        <v>66</v>
      </c>
      <c r="H38" s="84">
        <f t="shared" si="4"/>
        <v>0</v>
      </c>
    </row>
    <row r="39" spans="1:8" x14ac:dyDescent="0.25">
      <c r="B39" s="30"/>
      <c r="C39" s="30"/>
      <c r="D39" s="30"/>
      <c r="E39" s="30"/>
      <c r="F39" s="30"/>
      <c r="G39" s="30"/>
      <c r="H39" s="30"/>
    </row>
    <row r="40" spans="1:8" x14ac:dyDescent="0.25">
      <c r="B40" s="30"/>
      <c r="C40" s="30"/>
      <c r="D40" s="30"/>
      <c r="E40" s="30"/>
      <c r="F40" s="30"/>
      <c r="G40" s="30"/>
      <c r="H40" s="30"/>
    </row>
    <row r="41" spans="1:8" ht="15.75" thickBot="1" x14ac:dyDescent="0.3">
      <c r="B41" s="30"/>
      <c r="C41" s="30"/>
      <c r="D41" s="30"/>
      <c r="E41" s="30"/>
      <c r="F41" s="30"/>
      <c r="G41" s="30"/>
      <c r="H41" s="30"/>
    </row>
    <row r="42" spans="1:8" ht="15.75" thickBot="1" x14ac:dyDescent="0.3">
      <c r="A42" s="234" t="s">
        <v>271</v>
      </c>
      <c r="B42" s="288" t="s">
        <v>131</v>
      </c>
      <c r="C42" s="288" t="s">
        <v>132</v>
      </c>
      <c r="D42" s="288" t="s">
        <v>133</v>
      </c>
      <c r="E42" s="290" t="s">
        <v>141</v>
      </c>
      <c r="F42" s="290"/>
      <c r="G42" s="290"/>
      <c r="H42" s="290"/>
    </row>
    <row r="43" spans="1:8" ht="15.75" thickBot="1" x14ac:dyDescent="0.3">
      <c r="A43" s="234"/>
      <c r="B43" s="288"/>
      <c r="C43" s="288"/>
      <c r="D43" s="288"/>
      <c r="E43" s="291" t="s">
        <v>134</v>
      </c>
      <c r="F43" s="291"/>
      <c r="G43" s="291"/>
      <c r="H43" s="291"/>
    </row>
    <row r="44" spans="1:8" ht="15.75" thickBot="1" x14ac:dyDescent="0.3">
      <c r="A44" s="234"/>
      <c r="B44" s="288"/>
      <c r="C44" s="288"/>
      <c r="D44" s="288"/>
      <c r="E44" s="49" t="s">
        <v>135</v>
      </c>
      <c r="F44" s="50" t="s">
        <v>136</v>
      </c>
      <c r="G44" s="50" t="s">
        <v>137</v>
      </c>
      <c r="H44" s="51" t="s">
        <v>138</v>
      </c>
    </row>
    <row r="45" spans="1:8" x14ac:dyDescent="0.25">
      <c r="A45" s="3" t="s">
        <v>50</v>
      </c>
      <c r="B45" s="85">
        <v>38</v>
      </c>
      <c r="C45" s="86"/>
      <c r="D45" s="86">
        <v>22</v>
      </c>
      <c r="E45" s="87"/>
      <c r="F45" s="56">
        <v>0</v>
      </c>
      <c r="G45" s="56">
        <v>10</v>
      </c>
      <c r="H45" s="57">
        <v>22</v>
      </c>
    </row>
    <row r="46" spans="1:8" x14ac:dyDescent="0.25">
      <c r="A46" s="3" t="s">
        <v>51</v>
      </c>
      <c r="B46" s="88">
        <v>11</v>
      </c>
      <c r="C46" s="89"/>
      <c r="D46" s="86">
        <v>11</v>
      </c>
      <c r="E46" s="90">
        <v>3</v>
      </c>
      <c r="F46" s="62">
        <v>9</v>
      </c>
      <c r="G46" s="62">
        <v>9</v>
      </c>
      <c r="H46" s="63">
        <v>11</v>
      </c>
    </row>
    <row r="47" spans="1:8" x14ac:dyDescent="0.25">
      <c r="A47" s="3" t="s">
        <v>52</v>
      </c>
      <c r="B47" s="88">
        <v>5951</v>
      </c>
      <c r="C47" s="89"/>
      <c r="D47" s="86">
        <v>5963</v>
      </c>
      <c r="E47" s="90">
        <v>1141</v>
      </c>
      <c r="F47" s="62">
        <v>2267</v>
      </c>
      <c r="G47" s="62">
        <v>3463</v>
      </c>
      <c r="H47" s="63">
        <v>5963</v>
      </c>
    </row>
    <row r="48" spans="1:8" x14ac:dyDescent="0.25">
      <c r="A48" s="3" t="s">
        <v>284</v>
      </c>
      <c r="B48" s="88"/>
      <c r="C48" s="89"/>
      <c r="D48" s="86"/>
      <c r="E48" s="90"/>
      <c r="F48" s="62"/>
      <c r="G48" s="62"/>
      <c r="H48" s="63"/>
    </row>
    <row r="49" spans="1:8" x14ac:dyDescent="0.25">
      <c r="A49" s="3"/>
      <c r="B49" s="91"/>
      <c r="C49" s="92"/>
      <c r="D49" s="86"/>
      <c r="E49" s="93"/>
      <c r="F49" s="67"/>
      <c r="G49" s="67"/>
      <c r="H49" s="68"/>
    </row>
    <row r="50" spans="1:8" ht="15.75" thickBot="1" x14ac:dyDescent="0.3">
      <c r="A50" s="94" t="s">
        <v>53</v>
      </c>
      <c r="B50" s="95"/>
      <c r="C50" s="96"/>
      <c r="D50" s="86">
        <f t="shared" ref="D50" si="5">SUM(B50:C50)</f>
        <v>0</v>
      </c>
      <c r="E50" s="97"/>
      <c r="F50" s="75"/>
      <c r="G50" s="75"/>
      <c r="H50" s="76"/>
    </row>
    <row r="51" spans="1:8" ht="15.75" thickBot="1" x14ac:dyDescent="0.3">
      <c r="A51" s="77" t="s">
        <v>48</v>
      </c>
      <c r="B51" s="78">
        <f t="shared" ref="B51:H51" si="6">SUM(B45:B50)</f>
        <v>6000</v>
      </c>
      <c r="C51" s="79">
        <f t="shared" si="6"/>
        <v>0</v>
      </c>
      <c r="D51" s="98">
        <f t="shared" si="6"/>
        <v>5996</v>
      </c>
      <c r="E51" s="78">
        <f t="shared" si="6"/>
        <v>1144</v>
      </c>
      <c r="F51" s="84">
        <f t="shared" si="6"/>
        <v>2276</v>
      </c>
      <c r="G51" s="84">
        <f t="shared" si="6"/>
        <v>3482</v>
      </c>
      <c r="H51" s="84">
        <f t="shared" si="6"/>
        <v>5996</v>
      </c>
    </row>
    <row r="52" spans="1:8" ht="15.75" thickBot="1" x14ac:dyDescent="0.3">
      <c r="A52" s="83" t="s">
        <v>49</v>
      </c>
      <c r="B52" s="84">
        <f t="shared" ref="B52:H52" si="7">SUM(B10,-B51)</f>
        <v>0</v>
      </c>
      <c r="C52" s="84">
        <f t="shared" si="7"/>
        <v>0</v>
      </c>
      <c r="D52" s="84">
        <f t="shared" si="7"/>
        <v>0</v>
      </c>
      <c r="E52" s="84">
        <f t="shared" si="7"/>
        <v>0</v>
      </c>
      <c r="F52" s="84">
        <f t="shared" si="7"/>
        <v>0</v>
      </c>
      <c r="G52" s="84">
        <f t="shared" si="7"/>
        <v>0</v>
      </c>
      <c r="H52" s="84">
        <f t="shared" si="7"/>
        <v>0</v>
      </c>
    </row>
    <row r="53" spans="1:8" x14ac:dyDescent="0.25">
      <c r="B53" s="30"/>
      <c r="C53" s="30"/>
      <c r="D53" s="30"/>
      <c r="E53" s="30"/>
      <c r="F53" s="30"/>
      <c r="G53" s="30"/>
      <c r="H53" s="30"/>
    </row>
    <row r="54" spans="1:8" ht="15.75" thickBot="1" x14ac:dyDescent="0.3">
      <c r="B54" s="30"/>
      <c r="C54" s="30"/>
      <c r="D54" s="30"/>
      <c r="E54" s="30"/>
      <c r="F54" s="30"/>
      <c r="G54" s="30"/>
      <c r="H54" s="30"/>
    </row>
    <row r="55" spans="1:8" ht="15.75" thickBot="1" x14ac:dyDescent="0.3">
      <c r="A55" s="292" t="s">
        <v>281</v>
      </c>
      <c r="B55" s="294" t="s">
        <v>131</v>
      </c>
      <c r="C55" s="294" t="s">
        <v>132</v>
      </c>
      <c r="D55" s="294" t="s">
        <v>133</v>
      </c>
      <c r="E55" s="295" t="s">
        <v>142</v>
      </c>
      <c r="F55" s="295"/>
      <c r="G55" s="295"/>
      <c r="H55" s="296"/>
    </row>
    <row r="56" spans="1:8" ht="15.75" thickBot="1" x14ac:dyDescent="0.3">
      <c r="A56" s="293"/>
      <c r="B56" s="288"/>
      <c r="C56" s="288"/>
      <c r="D56" s="288"/>
      <c r="E56" s="297" t="s">
        <v>134</v>
      </c>
      <c r="F56" s="297"/>
      <c r="G56" s="297"/>
      <c r="H56" s="298"/>
    </row>
    <row r="57" spans="1:8" ht="15.75" thickBot="1" x14ac:dyDescent="0.3">
      <c r="A57" s="293"/>
      <c r="B57" s="288"/>
      <c r="C57" s="288"/>
      <c r="D57" s="288"/>
      <c r="E57" s="99" t="s">
        <v>135</v>
      </c>
      <c r="F57" s="50" t="s">
        <v>136</v>
      </c>
      <c r="G57" s="50" t="s">
        <v>137</v>
      </c>
      <c r="H57" s="100" t="s">
        <v>138</v>
      </c>
    </row>
    <row r="58" spans="1:8" x14ac:dyDescent="0.25">
      <c r="A58" s="101" t="s">
        <v>289</v>
      </c>
      <c r="B58" s="85">
        <v>100</v>
      </c>
      <c r="C58" s="85"/>
      <c r="D58" s="102"/>
      <c r="E58" s="103">
        <v>12</v>
      </c>
      <c r="F58" s="104">
        <v>66</v>
      </c>
      <c r="G58" s="56">
        <v>67</v>
      </c>
      <c r="H58" s="105">
        <v>100</v>
      </c>
    </row>
    <row r="59" spans="1:8" x14ac:dyDescent="0.25">
      <c r="A59" s="101"/>
      <c r="B59" s="85"/>
      <c r="C59" s="85"/>
      <c r="D59" s="102"/>
      <c r="E59" s="86"/>
      <c r="F59" s="56"/>
      <c r="G59" s="56"/>
      <c r="H59" s="105"/>
    </row>
    <row r="60" spans="1:8" x14ac:dyDescent="0.25">
      <c r="A60" s="101"/>
      <c r="B60" s="88"/>
      <c r="C60" s="88"/>
      <c r="D60" s="102"/>
      <c r="E60" s="89"/>
      <c r="F60" s="62"/>
      <c r="G60" s="62"/>
      <c r="H60" s="106"/>
    </row>
    <row r="61" spans="1:8" x14ac:dyDescent="0.25">
      <c r="A61" s="215" t="s">
        <v>279</v>
      </c>
      <c r="B61" s="88"/>
      <c r="C61" s="88"/>
      <c r="D61" s="102"/>
      <c r="E61" s="89"/>
      <c r="F61" s="62"/>
      <c r="G61" s="62"/>
      <c r="H61" s="106"/>
    </row>
    <row r="62" spans="1:8" ht="30" x14ac:dyDescent="0.25">
      <c r="A62" s="215" t="s">
        <v>285</v>
      </c>
      <c r="B62" s="88"/>
      <c r="C62" s="88"/>
      <c r="D62" s="102"/>
      <c r="E62" s="89"/>
      <c r="F62" s="62"/>
      <c r="G62" s="62"/>
      <c r="H62" s="106"/>
    </row>
    <row r="63" spans="1:8" ht="15.75" thickBot="1" x14ac:dyDescent="0.3">
      <c r="A63" s="214" t="s">
        <v>273</v>
      </c>
      <c r="B63" s="91"/>
      <c r="C63" s="91"/>
      <c r="D63" s="30"/>
      <c r="E63" s="92">
        <v>8</v>
      </c>
      <c r="F63" s="67">
        <v>20</v>
      </c>
      <c r="G63" s="67">
        <v>21</v>
      </c>
      <c r="H63" s="107">
        <v>49</v>
      </c>
    </row>
    <row r="64" spans="1:8" ht="15.75" thickBot="1" x14ac:dyDescent="0.3">
      <c r="A64" s="108" t="s">
        <v>48</v>
      </c>
      <c r="B64" s="109">
        <f t="shared" ref="B64:H64" si="8">SUM(B58:B63)</f>
        <v>100</v>
      </c>
      <c r="C64" s="109">
        <f t="shared" si="8"/>
        <v>0</v>
      </c>
      <c r="D64" s="109">
        <f t="shared" si="8"/>
        <v>0</v>
      </c>
      <c r="E64" s="109"/>
      <c r="F64" s="109">
        <f t="shared" si="8"/>
        <v>86</v>
      </c>
      <c r="G64" s="109">
        <v>88</v>
      </c>
      <c r="H64" s="110">
        <f t="shared" si="8"/>
        <v>149</v>
      </c>
    </row>
    <row r="65" spans="1:8" ht="15.75" thickBot="1" x14ac:dyDescent="0.3">
      <c r="A65" s="111" t="s">
        <v>49</v>
      </c>
      <c r="B65" s="84">
        <f t="shared" ref="B65:H65" si="9">SUM(B11,B16,-B64)</f>
        <v>0</v>
      </c>
      <c r="C65" s="84">
        <f t="shared" si="9"/>
        <v>0</v>
      </c>
      <c r="D65" s="84">
        <f t="shared" si="9"/>
        <v>0</v>
      </c>
      <c r="E65" s="84">
        <v>0</v>
      </c>
      <c r="F65" s="84">
        <v>0</v>
      </c>
      <c r="G65" s="84">
        <v>0</v>
      </c>
      <c r="H65" s="112">
        <f t="shared" si="9"/>
        <v>0</v>
      </c>
    </row>
    <row r="66" spans="1:8" ht="15.75" thickBot="1" x14ac:dyDescent="0.3">
      <c r="A66" s="113"/>
      <c r="B66" s="114"/>
      <c r="C66" s="115"/>
      <c r="D66" s="115"/>
      <c r="E66" s="115"/>
      <c r="F66" s="115"/>
      <c r="G66" s="115"/>
      <c r="H66" s="116"/>
    </row>
    <row r="67" spans="1:8" ht="15.75" thickBot="1" x14ac:dyDescent="0.3">
      <c r="A67" s="117" t="s">
        <v>57</v>
      </c>
      <c r="B67" s="118">
        <f t="shared" ref="B67:H67" si="10">SUM(B37,B51,B64)</f>
        <v>6620</v>
      </c>
      <c r="C67" s="118">
        <f t="shared" si="10"/>
        <v>0</v>
      </c>
      <c r="D67" s="118">
        <f t="shared" si="10"/>
        <v>5996</v>
      </c>
      <c r="E67" s="118">
        <v>1292</v>
      </c>
      <c r="F67" s="118">
        <f t="shared" si="10"/>
        <v>2613</v>
      </c>
      <c r="G67" s="118">
        <f t="shared" si="10"/>
        <v>3894</v>
      </c>
      <c r="H67" s="118">
        <f t="shared" si="10"/>
        <v>6665</v>
      </c>
    </row>
    <row r="68" spans="1:8" x14ac:dyDescent="0.25">
      <c r="B68" s="30"/>
      <c r="C68" s="30"/>
      <c r="D68" s="30"/>
      <c r="E68" s="30"/>
      <c r="F68" s="30"/>
      <c r="G68" s="30"/>
      <c r="H68" s="30"/>
    </row>
    <row r="69" spans="1:8" x14ac:dyDescent="0.25">
      <c r="B69" s="30"/>
      <c r="C69" s="30"/>
      <c r="D69" s="30"/>
      <c r="E69" s="30"/>
      <c r="F69" s="30"/>
      <c r="G69" s="30"/>
      <c r="H69" s="30"/>
    </row>
    <row r="70" spans="1:8" ht="15.75" thickBot="1" x14ac:dyDescent="0.3">
      <c r="A70" s="13"/>
      <c r="B70" s="119"/>
      <c r="C70" s="119"/>
      <c r="D70" s="119"/>
      <c r="E70" s="119"/>
      <c r="F70" s="119"/>
      <c r="G70" s="119"/>
      <c r="H70" s="119"/>
    </row>
    <row r="71" spans="1:8" ht="28.15" customHeight="1" thickBot="1" x14ac:dyDescent="0.3">
      <c r="A71" s="120" t="s">
        <v>58</v>
      </c>
      <c r="B71" s="121">
        <f t="shared" ref="B71:H71" si="11">B17-B67</f>
        <v>0</v>
      </c>
      <c r="C71" s="121">
        <f t="shared" si="11"/>
        <v>0</v>
      </c>
      <c r="D71" s="121">
        <f t="shared" si="11"/>
        <v>0</v>
      </c>
      <c r="E71" s="121">
        <v>2</v>
      </c>
      <c r="F71" s="121">
        <f t="shared" si="11"/>
        <v>9</v>
      </c>
      <c r="G71" s="121">
        <f t="shared" si="11"/>
        <v>66</v>
      </c>
      <c r="H71" s="121">
        <f t="shared" si="11"/>
        <v>0</v>
      </c>
    </row>
    <row r="72" spans="1:8" x14ac:dyDescent="0.25">
      <c r="B72" s="30"/>
      <c r="C72" s="30"/>
      <c r="D72" s="30"/>
      <c r="E72" s="30"/>
      <c r="F72" s="30"/>
      <c r="G72" s="30"/>
      <c r="H72" s="30"/>
    </row>
    <row r="73" spans="1:8" x14ac:dyDescent="0.25">
      <c r="B73" s="30"/>
      <c r="C73" s="30"/>
      <c r="D73" s="30"/>
      <c r="E73" s="30"/>
      <c r="F73" s="30"/>
      <c r="G73" s="30"/>
      <c r="H73" s="30"/>
    </row>
    <row r="74" spans="1:8" x14ac:dyDescent="0.25">
      <c r="A74" t="s">
        <v>312</v>
      </c>
      <c r="C74" t="s">
        <v>60</v>
      </c>
      <c r="F74" t="s">
        <v>61</v>
      </c>
      <c r="H74" s="30"/>
    </row>
    <row r="75" spans="1:8" x14ac:dyDescent="0.25">
      <c r="F75" t="s">
        <v>275</v>
      </c>
      <c r="G75" t="s">
        <v>276</v>
      </c>
    </row>
  </sheetData>
  <mergeCells count="24">
    <mergeCell ref="A55:A57"/>
    <mergeCell ref="B55:B57"/>
    <mergeCell ref="C55:C57"/>
    <mergeCell ref="D55:D57"/>
    <mergeCell ref="E55:H55"/>
    <mergeCell ref="E56:H56"/>
    <mergeCell ref="A42:A44"/>
    <mergeCell ref="B42:B44"/>
    <mergeCell ref="C42:C44"/>
    <mergeCell ref="D42:D44"/>
    <mergeCell ref="E42:H42"/>
    <mergeCell ref="E43:H43"/>
    <mergeCell ref="A20:A22"/>
    <mergeCell ref="B20:B22"/>
    <mergeCell ref="C20:C22"/>
    <mergeCell ref="D20:D22"/>
    <mergeCell ref="E20:H20"/>
    <mergeCell ref="E21:H21"/>
    <mergeCell ref="G3:H3"/>
    <mergeCell ref="A6:A7"/>
    <mergeCell ref="B6:B7"/>
    <mergeCell ref="C6:C7"/>
    <mergeCell ref="D6:D7"/>
    <mergeCell ref="E6:H6"/>
  </mergeCell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č. 1 střednědobý výhled</vt:lpstr>
      <vt:lpstr>č. 2 návrh rozpočtu</vt:lpstr>
      <vt:lpstr>č.2 a návrh rozpočtu podrobný</vt:lpstr>
      <vt:lpstr>č.3 rozpočet fondů</vt:lpstr>
      <vt:lpstr>č.4 odpisový plán</vt:lpstr>
      <vt:lpstr>č.5 plnění rozpočtu</vt:lpstr>
      <vt:lpstr>'č.2 a návrh rozpočtu podrobný'!Názvy_tisku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Bambasová</dc:creator>
  <cp:lastModifiedBy>HP</cp:lastModifiedBy>
  <cp:lastPrinted>2024-10-17T07:55:37Z</cp:lastPrinted>
  <dcterms:created xsi:type="dcterms:W3CDTF">2017-08-24T10:06:46Z</dcterms:created>
  <dcterms:modified xsi:type="dcterms:W3CDTF">2024-11-11T09:31:18Z</dcterms:modified>
</cp:coreProperties>
</file>